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https://plantemoran-my.sharepoint.com/personal/kris_morton_plantemoran_com/Documents/Client Business Mgmt/Greeley, CO/"/>
    </mc:Choice>
  </mc:AlternateContent>
  <xr:revisionPtr revIDLastSave="13" documentId="8_{40D72968-69E6-4921-92EC-882EDED1C144}" xr6:coauthVersionLast="47" xr6:coauthVersionMax="47" xr10:uidLastSave="{8600EB9D-E170-46E9-BBB6-6AF8882A02AA}"/>
  <bookViews>
    <workbookView xWindow="-108" yWindow="-108" windowWidth="23256" windowHeight="12576" tabRatio="958" firstSheet="1" activeTab="10" xr2:uid="{00000000-000D-0000-FFFF-FFFF00000000}"/>
  </bookViews>
  <sheets>
    <sheet name="Vendor Checklist" sheetId="7" r:id="rId1"/>
    <sheet name="Proposal Summary" sheetId="6" r:id="rId2"/>
    <sheet name="Proposed Scope" sheetId="23" r:id="rId3"/>
    <sheet name="Module Information" sheetId="19" r:id="rId4"/>
    <sheet name="Application Software" sheetId="9" r:id="rId5"/>
    <sheet name="Ancillary Hardware" sheetId="16" r:id="rId6"/>
    <sheet name="Implementation Services" sheetId="10" r:id="rId7"/>
    <sheet name="Training" sheetId="11" r:id="rId8"/>
    <sheet name="Interfaces" sheetId="3" r:id="rId9"/>
    <sheet name="Data Conversion Services" sheetId="17" r:id="rId10"/>
    <sheet name="Modifications" sheetId="12" r:id="rId11"/>
    <sheet name="Other Implementation Services" sheetId="14" r:id="rId12"/>
    <sheet name="Optional" sheetId="24" r:id="rId13"/>
  </sheets>
  <definedNames>
    <definedName name="_xlnm.Print_Area" localSheetId="5">'Ancillary Hardware'!$B$2:$G$12</definedName>
    <definedName name="_xlnm.Print_Area" localSheetId="4">'Application Software'!$B$2:$E$30</definedName>
    <definedName name="_xlnm.Print_Area" localSheetId="9">'Data Conversion Services'!$B$2:$I$21</definedName>
    <definedName name="_xlnm.Print_Area" localSheetId="6">'Implementation Services'!$B$2:$F$30</definedName>
    <definedName name="_xlnm.Print_Area" localSheetId="8">Interfaces!$B$2:$K$25</definedName>
    <definedName name="_xlnm.Print_Area" localSheetId="10">Modifications!$B$2:$I$25</definedName>
    <definedName name="_xlnm.Print_Area" localSheetId="3">'Module Information'!$B$2:$H$29</definedName>
    <definedName name="_xlnm.Print_Area" localSheetId="12">Optional!$B$2:$H$20</definedName>
    <definedName name="_xlnm.Print_Area" localSheetId="11">'Other Implementation Services'!$B$2:$G$20</definedName>
    <definedName name="_xlnm.Print_Area" localSheetId="1">'Proposal Summary'!$B$2:$E$21</definedName>
    <definedName name="_xlnm.Print_Area" localSheetId="2">'Proposed Scope'!$B$2:$D$14</definedName>
    <definedName name="_xlnm.Print_Area" localSheetId="7">Training!$B$2:$H$30</definedName>
    <definedName name="_xlnm.Print_Area" localSheetId="0">'Vendor Checklist'!$A$1:$E$30</definedName>
  </definedNames>
  <calcPr calcId="191028"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4" l="1"/>
  <c r="F7" i="24"/>
  <c r="F6" i="24"/>
  <c r="D11" i="6" l="1"/>
  <c r="C7" i="6"/>
  <c r="D5" i="6"/>
  <c r="G20" i="24"/>
  <c r="D19" i="6" s="1"/>
  <c r="F20" i="24"/>
  <c r="C19" i="6" s="1"/>
  <c r="D20" i="24"/>
  <c r="F20" i="14"/>
  <c r="D12" i="6" s="1"/>
  <c r="C20" i="14"/>
  <c r="H25" i="12"/>
  <c r="E25" i="12"/>
  <c r="F14" i="17"/>
  <c r="J25" i="3"/>
  <c r="D10" i="6" s="1"/>
  <c r="G25" i="3"/>
  <c r="G30" i="11"/>
  <c r="D8" i="6" s="1"/>
  <c r="F30" i="11"/>
  <c r="C8" i="6" s="1"/>
  <c r="D30" i="11"/>
  <c r="C30" i="10"/>
  <c r="F12" i="16"/>
  <c r="D6" i="6" s="1"/>
  <c r="C12" i="16"/>
  <c r="D30" i="9"/>
  <c r="C30" i="9"/>
  <c r="C5" i="6" s="1"/>
  <c r="B5" i="9"/>
  <c r="B13" i="6"/>
  <c r="I22" i="3"/>
  <c r="I19" i="3" l="1"/>
  <c r="I20" i="3"/>
  <c r="I21" i="3"/>
  <c r="I23" i="3"/>
  <c r="I24" i="3"/>
  <c r="B12" i="11"/>
  <c r="C15" i="6" l="1"/>
  <c r="D15" i="6"/>
  <c r="I14" i="3"/>
  <c r="I15" i="3"/>
  <c r="I16" i="3"/>
  <c r="G6" i="12"/>
  <c r="G7" i="12"/>
  <c r="G8" i="12"/>
  <c r="G9" i="12"/>
  <c r="G10" i="12"/>
  <c r="G11" i="12"/>
  <c r="G12" i="12"/>
  <c r="G13" i="12"/>
  <c r="G14" i="12"/>
  <c r="G15" i="12"/>
  <c r="G16" i="12"/>
  <c r="B5" i="10"/>
  <c r="B8" i="9"/>
  <c r="B9" i="9"/>
  <c r="B29" i="11"/>
  <c r="B28" i="11"/>
  <c r="B27" i="11"/>
  <c r="B26" i="11"/>
  <c r="B25" i="11"/>
  <c r="B24" i="11"/>
  <c r="B23" i="11"/>
  <c r="B22" i="11"/>
  <c r="B21" i="11"/>
  <c r="B20" i="11"/>
  <c r="B19" i="11"/>
  <c r="B18" i="11"/>
  <c r="B17" i="11"/>
  <c r="B16" i="11"/>
  <c r="B15" i="11"/>
  <c r="B14" i="11"/>
  <c r="B13" i="11"/>
  <c r="B11" i="11"/>
  <c r="B10" i="11"/>
  <c r="B9" i="11"/>
  <c r="B8" i="11"/>
  <c r="B7" i="11"/>
  <c r="B6" i="11"/>
  <c r="B5" i="11"/>
  <c r="B29" i="10"/>
  <c r="B28" i="10"/>
  <c r="B27" i="10"/>
  <c r="B26" i="10"/>
  <c r="B25" i="10"/>
  <c r="B24" i="10"/>
  <c r="B23" i="10"/>
  <c r="B22" i="10"/>
  <c r="B21" i="10"/>
  <c r="B20" i="10"/>
  <c r="B19" i="10"/>
  <c r="B18" i="10"/>
  <c r="B17" i="10"/>
  <c r="B16" i="10"/>
  <c r="B15" i="10"/>
  <c r="B14" i="10"/>
  <c r="B13" i="10"/>
  <c r="B12" i="10"/>
  <c r="B11" i="10"/>
  <c r="B10" i="10"/>
  <c r="B9" i="10"/>
  <c r="B8" i="10"/>
  <c r="B7" i="10"/>
  <c r="B6" i="10"/>
  <c r="D14" i="6"/>
  <c r="C14" i="6"/>
  <c r="C13" i="6"/>
  <c r="B23" i="7"/>
  <c r="C23" i="7"/>
  <c r="B20" i="24"/>
  <c r="F19" i="24"/>
  <c r="F18" i="24"/>
  <c r="F17" i="24"/>
  <c r="F16" i="24"/>
  <c r="F15" i="24"/>
  <c r="F14" i="24"/>
  <c r="F12" i="24"/>
  <c r="F11" i="24"/>
  <c r="F10" i="24"/>
  <c r="F9" i="24"/>
  <c r="F8" i="24"/>
  <c r="F5" i="24"/>
  <c r="D4" i="24"/>
  <c r="B2" i="24"/>
  <c r="C3" i="23"/>
  <c r="B30" i="11"/>
  <c r="E6" i="16"/>
  <c r="E7" i="16"/>
  <c r="E8" i="16"/>
  <c r="B6" i="9"/>
  <c r="B7" i="9"/>
  <c r="B10" i="9"/>
  <c r="B11" i="9"/>
  <c r="B12" i="9"/>
  <c r="B13" i="9"/>
  <c r="B14" i="9"/>
  <c r="B15" i="9"/>
  <c r="B16" i="9"/>
  <c r="B17" i="9"/>
  <c r="B18" i="9"/>
  <c r="B19" i="9"/>
  <c r="B20" i="9"/>
  <c r="B21" i="9"/>
  <c r="B22" i="9"/>
  <c r="B23" i="9"/>
  <c r="B24" i="9"/>
  <c r="B25" i="9"/>
  <c r="B26" i="9"/>
  <c r="B27" i="9"/>
  <c r="B28" i="9"/>
  <c r="B29" i="9"/>
  <c r="D4" i="23"/>
  <c r="B2" i="23"/>
  <c r="C4" i="14"/>
  <c r="B20" i="14"/>
  <c r="B25" i="12"/>
  <c r="F4" i="11"/>
  <c r="E4" i="11"/>
  <c r="D4" i="11"/>
  <c r="B30" i="10"/>
  <c r="D3" i="12"/>
  <c r="C21" i="7" s="1"/>
  <c r="C3" i="16"/>
  <c r="C16" i="7" s="1"/>
  <c r="C3" i="9"/>
  <c r="C15" i="7" s="1"/>
  <c r="D3" i="3"/>
  <c r="C20" i="7" s="1"/>
  <c r="H4" i="19"/>
  <c r="B2" i="19"/>
  <c r="F27" i="11"/>
  <c r="F28" i="11"/>
  <c r="F29" i="11"/>
  <c r="E27" i="10"/>
  <c r="E28" i="10"/>
  <c r="E29" i="10"/>
  <c r="B2" i="17"/>
  <c r="E24" i="10"/>
  <c r="E25" i="10"/>
  <c r="E26" i="10"/>
  <c r="F24" i="11"/>
  <c r="F25" i="11"/>
  <c r="F26" i="11"/>
  <c r="F18" i="11"/>
  <c r="E18" i="10"/>
  <c r="H13" i="17"/>
  <c r="H12" i="17"/>
  <c r="H11" i="17"/>
  <c r="H10" i="17"/>
  <c r="H9" i="17"/>
  <c r="H8" i="17"/>
  <c r="H7" i="17"/>
  <c r="H6" i="17"/>
  <c r="H5" i="17"/>
  <c r="B9" i="6"/>
  <c r="D3" i="17"/>
  <c r="C19" i="7" s="1"/>
  <c r="B19" i="7"/>
  <c r="C3" i="6"/>
  <c r="C12" i="7" s="1"/>
  <c r="B12" i="7"/>
  <c r="E11" i="16"/>
  <c r="E10" i="16"/>
  <c r="E9" i="16"/>
  <c r="E5" i="16"/>
  <c r="G4" i="16"/>
  <c r="F4" i="16"/>
  <c r="E4" i="16"/>
  <c r="B2" i="16"/>
  <c r="B6" i="6"/>
  <c r="B16" i="7"/>
  <c r="I18" i="3"/>
  <c r="I17" i="3"/>
  <c r="I13" i="3"/>
  <c r="I12" i="3"/>
  <c r="I11" i="3"/>
  <c r="I10" i="3"/>
  <c r="I9" i="3"/>
  <c r="I8" i="3"/>
  <c r="I7" i="3"/>
  <c r="I6" i="3"/>
  <c r="I5" i="3"/>
  <c r="I25" i="3" s="1"/>
  <c r="C10" i="6" s="1"/>
  <c r="E19" i="14"/>
  <c r="E18" i="14"/>
  <c r="E17" i="14"/>
  <c r="E16" i="14"/>
  <c r="E15" i="14"/>
  <c r="E14" i="14"/>
  <c r="E13" i="14"/>
  <c r="E12" i="14"/>
  <c r="E11" i="14"/>
  <c r="E10" i="14"/>
  <c r="E9" i="14"/>
  <c r="E8" i="14"/>
  <c r="E7" i="14"/>
  <c r="E6" i="14"/>
  <c r="E5" i="14"/>
  <c r="E20" i="14" s="1"/>
  <c r="C12" i="6" s="1"/>
  <c r="B2" i="14"/>
  <c r="G24" i="12"/>
  <c r="G23" i="12"/>
  <c r="G22" i="12"/>
  <c r="G21" i="12"/>
  <c r="G20" i="12"/>
  <c r="G19" i="12"/>
  <c r="G18" i="12"/>
  <c r="G17" i="12"/>
  <c r="G5" i="12"/>
  <c r="B2" i="12"/>
  <c r="F23" i="11"/>
  <c r="F22" i="11"/>
  <c r="F21" i="11"/>
  <c r="F20" i="11"/>
  <c r="F19" i="11"/>
  <c r="F17" i="11"/>
  <c r="F16" i="11"/>
  <c r="F15" i="11"/>
  <c r="F14" i="11"/>
  <c r="F13" i="11"/>
  <c r="F12" i="11"/>
  <c r="F11" i="11"/>
  <c r="F10" i="11"/>
  <c r="F9" i="11"/>
  <c r="F8" i="11"/>
  <c r="F7" i="11"/>
  <c r="F6" i="11"/>
  <c r="F5" i="11"/>
  <c r="B2" i="11"/>
  <c r="C3" i="10"/>
  <c r="C17" i="7" s="1"/>
  <c r="D3" i="11"/>
  <c r="C18" i="7" s="1"/>
  <c r="B21" i="7"/>
  <c r="B15" i="7"/>
  <c r="B12" i="6"/>
  <c r="B22" i="7"/>
  <c r="B10" i="6"/>
  <c r="B20" i="7"/>
  <c r="B18" i="7"/>
  <c r="B7" i="6"/>
  <c r="B17" i="7"/>
  <c r="B5" i="6"/>
  <c r="B11" i="6"/>
  <c r="D4" i="9"/>
  <c r="C4" i="9"/>
  <c r="E4" i="9"/>
  <c r="E23" i="10"/>
  <c r="E22" i="10"/>
  <c r="E21" i="10"/>
  <c r="E20" i="10"/>
  <c r="E19" i="10"/>
  <c r="E17" i="10"/>
  <c r="E16" i="10"/>
  <c r="E15" i="10"/>
  <c r="E14" i="10"/>
  <c r="E13" i="10"/>
  <c r="E12" i="10"/>
  <c r="E11" i="10"/>
  <c r="E10" i="10"/>
  <c r="E9" i="10"/>
  <c r="E8" i="10"/>
  <c r="E7" i="10"/>
  <c r="E6" i="10"/>
  <c r="E5" i="10"/>
  <c r="B2" i="10"/>
  <c r="B2" i="9"/>
  <c r="C22" i="7"/>
  <c r="B2" i="3"/>
  <c r="B2" i="6"/>
  <c r="G25" i="12" l="1"/>
  <c r="C11" i="6" s="1"/>
  <c r="H14" i="17"/>
  <c r="C9" i="6" s="1"/>
  <c r="E30" i="10"/>
  <c r="E12" i="16"/>
  <c r="C6" i="6" s="1"/>
  <c r="D20" i="6" l="1"/>
  <c r="D16" i="6"/>
  <c r="C20" i="6"/>
  <c r="C16" i="6" l="1"/>
</calcChain>
</file>

<file path=xl/sharedStrings.xml><?xml version="1.0" encoding="utf-8"?>
<sst xmlns="http://schemas.openxmlformats.org/spreadsheetml/2006/main" count="277" uniqueCount="165">
  <si>
    <t>Show Required/Optional Fields</t>
  </si>
  <si>
    <t>1. Pricing Form Legend</t>
  </si>
  <si>
    <t>Hide Required/Optional Fields</t>
  </si>
  <si>
    <t>All black cells required.</t>
  </si>
  <si>
    <t>All yellow cells optional and can be modified .</t>
  </si>
  <si>
    <t>All other cells are locked.</t>
  </si>
  <si>
    <t>2. Enter Basic Vendor Information</t>
  </si>
  <si>
    <t>Enter Vendor Name to the right:</t>
  </si>
  <si>
    <t>Vendor Name</t>
  </si>
  <si>
    <t>Deployment Approach:</t>
  </si>
  <si>
    <t>Vendor-Hosted/Cloud</t>
  </si>
  <si>
    <t>3. Complete the following Pricing Tabs</t>
  </si>
  <si>
    <t>Tab Name</t>
  </si>
  <si>
    <t>Instructions</t>
  </si>
  <si>
    <t>Proposed Scope</t>
  </si>
  <si>
    <t>Please complete the black cells with whether the module is proposed, optional, or not bid. Cells default to no bid--update as applicable.</t>
  </si>
  <si>
    <t xml:space="preserve">Module Information </t>
  </si>
  <si>
    <t>Please complete the black cells with information regarding proposed modules. Please complete columns C-G for all proposed software.</t>
  </si>
  <si>
    <t>4. Enter Any Misc Costs and/or Discounts</t>
  </si>
  <si>
    <t>Travel &amp; Lodging Costs</t>
  </si>
  <si>
    <r>
      <rPr>
        <b/>
        <sz val="11"/>
        <color theme="1"/>
        <rFont val="Calibri"/>
        <family val="2"/>
        <scheme val="minor"/>
      </rPr>
      <t xml:space="preserve">One-Time </t>
    </r>
    <r>
      <rPr>
        <sz val="11"/>
        <color theme="1"/>
        <rFont val="Calibri"/>
        <family val="2"/>
        <scheme val="minor"/>
      </rPr>
      <t>State and City Sales Tax (FOB)</t>
    </r>
  </si>
  <si>
    <r>
      <rPr>
        <b/>
        <sz val="11"/>
        <color theme="1"/>
        <rFont val="Calibri"/>
        <family val="2"/>
        <scheme val="minor"/>
      </rPr>
      <t>Ongoing</t>
    </r>
    <r>
      <rPr>
        <sz val="11"/>
        <color theme="1"/>
        <rFont val="Calibri"/>
        <family val="2"/>
        <scheme val="minor"/>
      </rPr>
      <t xml:space="preserve"> Annual State and City Sales Tax (FOB)</t>
    </r>
  </si>
  <si>
    <r>
      <rPr>
        <b/>
        <sz val="11"/>
        <color theme="1"/>
        <rFont val="Calibri"/>
        <family val="2"/>
        <scheme val="minor"/>
      </rPr>
      <t xml:space="preserve">One-Time </t>
    </r>
    <r>
      <rPr>
        <sz val="11"/>
        <color theme="1"/>
        <rFont val="Calibri"/>
        <family val="2"/>
        <scheme val="minor"/>
      </rPr>
      <t>Discount (if applicable)</t>
    </r>
  </si>
  <si>
    <r>
      <rPr>
        <b/>
        <sz val="11"/>
        <color theme="1"/>
        <rFont val="Calibri"/>
        <family val="2"/>
        <scheme val="minor"/>
      </rPr>
      <t xml:space="preserve">Ongoing </t>
    </r>
    <r>
      <rPr>
        <sz val="11"/>
        <color theme="1"/>
        <rFont val="Calibri"/>
        <family val="2"/>
        <scheme val="minor"/>
      </rPr>
      <t>Discount (if applicable)</t>
    </r>
  </si>
  <si>
    <t>Proposal Summary</t>
  </si>
  <si>
    <t>Cost Category</t>
  </si>
  <si>
    <t>One-Time
Cost</t>
  </si>
  <si>
    <t>Ongoing
Annual Cost</t>
  </si>
  <si>
    <t>Comments</t>
  </si>
  <si>
    <t>N/A</t>
  </si>
  <si>
    <t>Training Services</t>
  </si>
  <si>
    <t>State and City Sales Tax (FOB)</t>
  </si>
  <si>
    <t>Discount (if applicable)</t>
  </si>
  <si>
    <t>Grand Total</t>
  </si>
  <si>
    <t>Optional Software and Services</t>
  </si>
  <si>
    <t>Optional items</t>
  </si>
  <si>
    <t>Module Information</t>
  </si>
  <si>
    <t>Scope</t>
  </si>
  <si>
    <t>Acount Management</t>
  </si>
  <si>
    <t>Billing</t>
  </si>
  <si>
    <t>Customer Portal</t>
  </si>
  <si>
    <t>Delinquency</t>
  </si>
  <si>
    <t>Device Management</t>
  </si>
  <si>
    <t>General and Technical</t>
  </si>
  <si>
    <t>Payment Processing</t>
  </si>
  <si>
    <t>Rates</t>
  </si>
  <si>
    <t>Reporting and Analytics</t>
  </si>
  <si>
    <t>Service and Work Orders</t>
  </si>
  <si>
    <t>Component</t>
  </si>
  <si>
    <t>Version</t>
  </si>
  <si>
    <t>Licensing Measure (e.g. Users, FTEs)</t>
  </si>
  <si>
    <t># of Licensed (e.g. 5,000)</t>
  </si>
  <si>
    <t>License Type 
(select from dropdown menu)</t>
  </si>
  <si>
    <t>Ongoing Costs Waived in the First Year (Y/N)?</t>
  </si>
  <si>
    <t>Software</t>
  </si>
  <si>
    <t>Total</t>
  </si>
  <si>
    <t>Ancillary Hardware</t>
  </si>
  <si>
    <t>Hardware Description</t>
  </si>
  <si>
    <t>Required
Quantity</t>
  </si>
  <si>
    <t>Unit
Price</t>
  </si>
  <si>
    <t>Implementation Services</t>
  </si>
  <si>
    <t>Estimated Hours</t>
  </si>
  <si>
    <t>Hourly Rate</t>
  </si>
  <si>
    <t>One-Time Cost</t>
  </si>
  <si>
    <t>Training Type</t>
  </si>
  <si>
    <t>Ongoing Cost</t>
  </si>
  <si>
    <t>Interfaces</t>
  </si>
  <si>
    <t>Data Flow
Item #</t>
  </si>
  <si>
    <t>Data Flow
Description</t>
  </si>
  <si>
    <t>Source
Application</t>
  </si>
  <si>
    <t>Direction</t>
  </si>
  <si>
    <t>Target
Application</t>
  </si>
  <si>
    <t>Estimated
Hours</t>
  </si>
  <si>
    <t>Hourly
Rate</t>
  </si>
  <si>
    <t>Import customer account information (e.g. customer 3rd party conservation portal to view bill)</t>
  </si>
  <si>
    <t>Future CIS System</t>
  </si>
  <si>
    <t>→</t>
  </si>
  <si>
    <t>Watersmart</t>
  </si>
  <si>
    <t>Import 3rd party payment file</t>
  </si>
  <si>
    <t>Metavante</t>
  </si>
  <si>
    <t>Export of account information to Beacon (AMR and AMI) and import meter read data to CIS</t>
  </si>
  <si>
    <t>Beacon AMA</t>
  </si>
  <si>
    <t>↔</t>
  </si>
  <si>
    <t>Customer ACH payments</t>
  </si>
  <si>
    <t>ACH</t>
  </si>
  <si>
    <t>Data extract to backflow system</t>
  </si>
  <si>
    <t>Swift Comply</t>
  </si>
  <si>
    <t>MARS</t>
  </si>
  <si>
    <t>Import lockbox payments</t>
  </si>
  <si>
    <t>BillPay Lockbox</t>
  </si>
  <si>
    <t>Transfer of customer consumption data to AMI portal and account information updated back to CIS</t>
  </si>
  <si>
    <t>Beacon Customer Portal, Eye on Water</t>
  </si>
  <si>
    <t>Financial Transaction data to Oracle ERP Cloud</t>
  </si>
  <si>
    <t>Oracle ERP Cloud</t>
  </si>
  <si>
    <t xml:space="preserve">Automatically update data fields in CIS (e.g. irrigable and non-pervious data fields, tap size, etc.) from permit software. </t>
  </si>
  <si>
    <t>TRAKiT (SQL Server)</t>
  </si>
  <si>
    <t>When water/sewer fee is paid on a building permit, automatically create the account in CIS.</t>
  </si>
  <si>
    <t>Integrate active directory with CIS</t>
  </si>
  <si>
    <t>Security System (identify)</t>
  </si>
  <si>
    <t xml:space="preserve">Integrate with City's GIS (source of truth) in real time </t>
  </si>
  <si>
    <t>City GIS (SQL Server)</t>
  </si>
  <si>
    <t>Integrate with Point of Sale system, retrieving customer and payment information and updating the CIS</t>
  </si>
  <si>
    <t>Teller</t>
  </si>
  <si>
    <t>Pass data attributes between EAM system and CIS for work orders (e.g. when CIS service order escalates to a work order in Cityworks, create new work order and close service order in CIS)</t>
  </si>
  <si>
    <t>Cityworks</t>
  </si>
  <si>
    <t>Upload or interface of procurement data (meter information)</t>
  </si>
  <si>
    <t>Oracle ERP Cloud or Spreadsheet</t>
  </si>
  <si>
    <t>Interface to Accounts Payable for customer refunds</t>
  </si>
  <si>
    <t xml:space="preserve">Oracle ERP Cloud </t>
  </si>
  <si>
    <t>Ability to pull up customer account within the CIS based on the phone number (i.e. screen pop)</t>
  </si>
  <si>
    <t>Avaya Phone System</t>
  </si>
  <si>
    <t>Incoming phone requests for bill payments, account information, etc.</t>
  </si>
  <si>
    <t>Outgoing call to customers for notifications as required</t>
  </si>
  <si>
    <t>Data Conversion Services</t>
  </si>
  <si>
    <t>Number</t>
  </si>
  <si>
    <t>Area</t>
  </si>
  <si>
    <t>Requested Conversion item</t>
  </si>
  <si>
    <r>
      <t>Conversion Code</t>
    </r>
    <r>
      <rPr>
        <b/>
        <vertAlign val="superscript"/>
        <sz val="11"/>
        <color theme="0"/>
        <rFont val="Calibri"/>
        <family val="2"/>
        <scheme val="minor"/>
      </rPr>
      <t>1</t>
    </r>
  </si>
  <si>
    <t>Customer Information</t>
  </si>
  <si>
    <t>Convert data 2 years ago to present -Customer account information (name, addresses, third party information/alternate address), customer notes - All customers (regardless of customer status)</t>
  </si>
  <si>
    <t>Service Information</t>
  </si>
  <si>
    <t xml:space="preserve">Convert data 2 years ago to present - Customer service information (e.g., type of service, rate plan, last read, service notes, location information) </t>
  </si>
  <si>
    <t xml:space="preserve"> </t>
  </si>
  <si>
    <t>Billing History</t>
  </si>
  <si>
    <t>Convert data 2 years ago to present - Billing, payment and consumption adjustments based on reads history</t>
  </si>
  <si>
    <t>Water Conservation Information</t>
  </si>
  <si>
    <t>Convert data 2 years ago to present - Violations, rebates, variances</t>
  </si>
  <si>
    <t>Meter Inventory</t>
  </si>
  <si>
    <t>Convert data 2 years ago to present - Meter inventory, all dates, meter read sequence information, all  notes fields</t>
  </si>
  <si>
    <t>Meter Reads</t>
  </si>
  <si>
    <t xml:space="preserve">Convert data 2 years ago to present - Reading/consumption history </t>
  </si>
  <si>
    <t>Open Service/Work Orders</t>
  </si>
  <si>
    <t xml:space="preserve">Convert data 2 years ago to present -All open work orders </t>
  </si>
  <si>
    <t>Service/Work Order History</t>
  </si>
  <si>
    <t xml:space="preserve">Convert data 2 years ago to present -All historical work order information </t>
  </si>
  <si>
    <t>Delinquency Information</t>
  </si>
  <si>
    <t xml:space="preserve">Convert data 2 years ago to present -Active delinquency records, credit extension </t>
  </si>
  <si>
    <r>
      <rPr>
        <b/>
        <vertAlign val="superscript"/>
        <sz val="11"/>
        <color theme="0"/>
        <rFont val="Calibri"/>
        <family val="2"/>
        <scheme val="minor"/>
      </rPr>
      <t>1</t>
    </r>
    <r>
      <rPr>
        <b/>
        <sz val="11"/>
        <color theme="0"/>
        <rFont val="Calibri"/>
        <family val="2"/>
        <scheme val="minor"/>
      </rPr>
      <t>Data Conversion Codes</t>
    </r>
  </si>
  <si>
    <t>A</t>
  </si>
  <si>
    <t>Utilize/refine existing conversion tools/scripts</t>
  </si>
  <si>
    <t>B</t>
  </si>
  <si>
    <t>Develop conversion scripts</t>
  </si>
  <si>
    <t>C</t>
  </si>
  <si>
    <t>Automated conversion not realistic/appropriate: Manual conversion is targeted</t>
  </si>
  <si>
    <t>D</t>
  </si>
  <si>
    <t>Other data conversion approach, please briefly describe in ‘Comments’ column</t>
  </si>
  <si>
    <t>E</t>
  </si>
  <si>
    <t>Not enough information/Need clarification/Item should be addressed during implementation</t>
  </si>
  <si>
    <t>Modifications</t>
  </si>
  <si>
    <t>Module</t>
  </si>
  <si>
    <t>Spec #</t>
  </si>
  <si>
    <t>Description</t>
  </si>
  <si>
    <t>Other Implementation Services</t>
  </si>
  <si>
    <t>Please add any Other Implementation Services  proposed including the Estimated Hours and Hourly Rate. Vendors may define additional items as desired.</t>
  </si>
  <si>
    <t>Project Management</t>
  </si>
  <si>
    <t>Change Management</t>
  </si>
  <si>
    <t>Report Development Assistance</t>
  </si>
  <si>
    <t>Testing Assistance</t>
  </si>
  <si>
    <t>Operational Redesign</t>
  </si>
  <si>
    <t>Custom System Documentation</t>
  </si>
  <si>
    <t>3 Months Post Go-Live Support</t>
  </si>
  <si>
    <t>Post-Implementation Period Processing Support</t>
  </si>
  <si>
    <t>Please include any optional software and services within this tab, including Estimated Hours and Hourly Rate as applicable. Specify the type of optional item under Type.</t>
  </si>
  <si>
    <t>Type</t>
  </si>
  <si>
    <t>Future IVR system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</si>
</sst>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General_)"/>
  </numFmts>
  <fonts count="17"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i/>
      <sz val="11"/>
      <color theme="1"/>
      <name val="Calibri"/>
      <family val="2"/>
      <scheme val="minor"/>
    </font>
    <font>
      <sz val="11"/>
      <name val="Calibri"/>
      <family val="2"/>
      <scheme val="minor"/>
    </font>
    <font>
      <b/>
      <sz val="14"/>
      <color theme="0"/>
      <name val="Calibri"/>
      <family val="2"/>
      <scheme val="minor"/>
    </font>
    <font>
      <b/>
      <sz val="16"/>
      <color theme="0"/>
      <name val="Calibri"/>
      <family val="2"/>
      <scheme val="minor"/>
    </font>
    <font>
      <b/>
      <sz val="14"/>
      <name val="Calibri"/>
      <family val="2"/>
      <scheme val="minor"/>
    </font>
    <font>
      <b/>
      <sz val="11"/>
      <name val="Calibri"/>
      <family val="2"/>
      <scheme val="minor"/>
    </font>
    <font>
      <b/>
      <sz val="10"/>
      <color rgb="FF00539B"/>
      <name val="Calibri"/>
      <family val="2"/>
      <scheme val="minor"/>
    </font>
    <font>
      <sz val="9"/>
      <color theme="1"/>
      <name val="Calibri"/>
      <family val="2"/>
      <scheme val="minor"/>
    </font>
    <font>
      <b/>
      <vertAlign val="superscript"/>
      <sz val="11"/>
      <color theme="0"/>
      <name val="Calibri"/>
      <family val="2"/>
      <scheme val="minor"/>
    </font>
    <font>
      <sz val="11"/>
      <color theme="0"/>
      <name val="Calibri"/>
      <family val="2"/>
      <scheme val="minor"/>
    </font>
    <font>
      <sz val="11"/>
      <color theme="1"/>
      <name val="Calibri"/>
      <family val="2"/>
      <scheme val="minor"/>
    </font>
    <font>
      <b/>
      <sz val="10"/>
      <color theme="0"/>
      <name val="Calibri"/>
      <family val="2"/>
      <scheme val="minor"/>
    </font>
    <font>
      <sz val="8"/>
      <name val="Times New Roman"/>
      <family val="1"/>
    </font>
  </fonts>
  <fills count="11">
    <fill>
      <patternFill patternType="none"/>
    </fill>
    <fill>
      <patternFill patternType="gray125"/>
    </fill>
    <fill>
      <patternFill patternType="solid">
        <fgColor rgb="FF00539B"/>
        <bgColor indexed="64"/>
      </patternFill>
    </fill>
    <fill>
      <patternFill patternType="solid">
        <fgColor rgb="FF807F83"/>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rgb="FFFFFF99"/>
        <bgColor indexed="64"/>
      </patternFill>
    </fill>
    <fill>
      <patternFill patternType="solid">
        <fgColor rgb="FFD9D9D9"/>
        <bgColor rgb="FF000000"/>
      </patternFill>
    </fill>
  </fills>
  <borders count="60">
    <border>
      <left/>
      <right/>
      <top/>
      <bottom/>
      <diagonal/>
    </border>
    <border>
      <left style="medium">
        <color rgb="FF00539B"/>
      </left>
      <right style="thin">
        <color theme="0"/>
      </right>
      <top style="medium">
        <color rgb="FF00539B"/>
      </top>
      <bottom style="thin">
        <color theme="0"/>
      </bottom>
      <diagonal/>
    </border>
    <border>
      <left style="thin">
        <color theme="0"/>
      </left>
      <right style="thin">
        <color theme="0"/>
      </right>
      <top style="medium">
        <color rgb="FF00539B"/>
      </top>
      <bottom style="thin">
        <color theme="0"/>
      </bottom>
      <diagonal/>
    </border>
    <border>
      <left style="thin">
        <color theme="0"/>
      </left>
      <right style="medium">
        <color rgb="FF00539B"/>
      </right>
      <top style="medium">
        <color rgb="FF00539B"/>
      </top>
      <bottom style="thin">
        <color theme="0"/>
      </bottom>
      <diagonal/>
    </border>
    <border>
      <left style="medium">
        <color rgb="FF00539B"/>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539B"/>
      </right>
      <top style="thin">
        <color theme="0"/>
      </top>
      <bottom style="thin">
        <color theme="0"/>
      </bottom>
      <diagonal/>
    </border>
    <border>
      <left style="medium">
        <color rgb="FF00539B"/>
      </left>
      <right style="thin">
        <color theme="0"/>
      </right>
      <top style="thin">
        <color theme="0"/>
      </top>
      <bottom style="medium">
        <color rgb="FF00539B"/>
      </bottom>
      <diagonal/>
    </border>
    <border>
      <left style="thin">
        <color theme="0"/>
      </left>
      <right style="thin">
        <color theme="0"/>
      </right>
      <top style="thin">
        <color theme="0"/>
      </top>
      <bottom style="medium">
        <color rgb="FF00539B"/>
      </bottom>
      <diagonal/>
    </border>
    <border>
      <left style="thin">
        <color theme="0"/>
      </left>
      <right style="medium">
        <color rgb="FF00539B"/>
      </right>
      <top style="thin">
        <color theme="0"/>
      </top>
      <bottom style="medium">
        <color rgb="FF00539B"/>
      </bottom>
      <diagonal/>
    </border>
    <border>
      <left/>
      <right/>
      <top style="thin">
        <color theme="0"/>
      </top>
      <bottom style="thin">
        <color theme="0"/>
      </bottom>
      <diagonal/>
    </border>
    <border>
      <left/>
      <right style="medium">
        <color rgb="FF00539B"/>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00539B"/>
      </left>
      <right/>
      <top style="thin">
        <color theme="0"/>
      </top>
      <bottom style="thin">
        <color theme="0"/>
      </bottom>
      <diagonal/>
    </border>
    <border>
      <left style="medium">
        <color rgb="FF00539B"/>
      </left>
      <right/>
      <top style="medium">
        <color rgb="FF00539B"/>
      </top>
      <bottom style="thin">
        <color theme="0"/>
      </bottom>
      <diagonal/>
    </border>
    <border>
      <left/>
      <right/>
      <top style="medium">
        <color rgb="FF00539B"/>
      </top>
      <bottom style="thin">
        <color theme="0"/>
      </bottom>
      <diagonal/>
    </border>
    <border>
      <left/>
      <right style="medium">
        <color rgb="FF00539B"/>
      </right>
      <top style="medium">
        <color rgb="FF00539B"/>
      </top>
      <bottom style="thin">
        <color theme="0"/>
      </bottom>
      <diagonal/>
    </border>
    <border>
      <left style="medium">
        <color rgb="FF00539B"/>
      </left>
      <right/>
      <top style="thin">
        <color theme="0"/>
      </top>
      <bottom style="medium">
        <color rgb="FF00539B"/>
      </bottom>
      <diagonal/>
    </border>
    <border>
      <left/>
      <right/>
      <top style="thin">
        <color theme="0"/>
      </top>
      <bottom style="medium">
        <color rgb="FF00539B"/>
      </bottom>
      <diagonal/>
    </border>
    <border>
      <left/>
      <right style="thin">
        <color theme="0"/>
      </right>
      <top style="thin">
        <color theme="0"/>
      </top>
      <bottom style="medium">
        <color rgb="FF00539B"/>
      </bottom>
      <diagonal/>
    </border>
    <border>
      <left/>
      <right style="thin">
        <color theme="0"/>
      </right>
      <top style="medium">
        <color rgb="FF00539B"/>
      </top>
      <bottom style="thin">
        <color theme="0"/>
      </bottom>
      <diagonal/>
    </border>
    <border>
      <left style="thick">
        <color rgb="FF807F83"/>
      </left>
      <right style="thick">
        <color rgb="FF807F83"/>
      </right>
      <top style="thick">
        <color rgb="FF807F83"/>
      </top>
      <bottom style="thick">
        <color rgb="FF807F83"/>
      </bottom>
      <diagonal/>
    </border>
    <border>
      <left style="thick">
        <color rgb="FF807F83"/>
      </left>
      <right/>
      <top style="thick">
        <color rgb="FF807F83"/>
      </top>
      <bottom style="thick">
        <color rgb="FF807F83"/>
      </bottom>
      <diagonal/>
    </border>
    <border>
      <left/>
      <right/>
      <top style="thick">
        <color rgb="FF807F83"/>
      </top>
      <bottom style="thick">
        <color rgb="FF807F83"/>
      </bottom>
      <diagonal/>
    </border>
    <border>
      <left/>
      <right style="thick">
        <color rgb="FF807F83"/>
      </right>
      <top style="thick">
        <color rgb="FF807F83"/>
      </top>
      <bottom style="thick">
        <color rgb="FF807F83"/>
      </bottom>
      <diagonal/>
    </border>
    <border>
      <left style="medium">
        <color rgb="FF00539B"/>
      </left>
      <right/>
      <top style="medium">
        <color rgb="FF00539B"/>
      </top>
      <bottom/>
      <diagonal/>
    </border>
    <border>
      <left/>
      <right/>
      <top style="medium">
        <color rgb="FF00539B"/>
      </top>
      <bottom/>
      <diagonal/>
    </border>
    <border>
      <left/>
      <right style="medium">
        <color rgb="FF00539B"/>
      </right>
      <top style="medium">
        <color rgb="FF00539B"/>
      </top>
      <bottom/>
      <diagonal/>
    </border>
    <border>
      <left style="medium">
        <color theme="3"/>
      </left>
      <right style="thin">
        <color theme="0"/>
      </right>
      <top style="medium">
        <color theme="3"/>
      </top>
      <bottom style="thin">
        <color theme="0"/>
      </bottom>
      <diagonal/>
    </border>
    <border>
      <left style="thin">
        <color theme="0"/>
      </left>
      <right style="thin">
        <color theme="0"/>
      </right>
      <top style="medium">
        <color theme="3"/>
      </top>
      <bottom style="thin">
        <color theme="0"/>
      </bottom>
      <diagonal/>
    </border>
    <border>
      <left style="thin">
        <color theme="0"/>
      </left>
      <right style="medium">
        <color theme="3"/>
      </right>
      <top style="medium">
        <color theme="3"/>
      </top>
      <bottom style="thin">
        <color theme="0"/>
      </bottom>
      <diagonal/>
    </border>
    <border>
      <left style="medium">
        <color theme="3"/>
      </left>
      <right/>
      <top style="thin">
        <color theme="0"/>
      </top>
      <bottom style="thin">
        <color theme="0"/>
      </bottom>
      <diagonal/>
    </border>
    <border>
      <left/>
      <right style="medium">
        <color theme="3"/>
      </right>
      <top style="thin">
        <color theme="0"/>
      </top>
      <bottom style="thin">
        <color theme="0"/>
      </bottom>
      <diagonal/>
    </border>
    <border>
      <left style="medium">
        <color theme="3"/>
      </left>
      <right style="thin">
        <color theme="0"/>
      </right>
      <top style="thin">
        <color theme="0"/>
      </top>
      <bottom style="thin">
        <color theme="0"/>
      </bottom>
      <diagonal/>
    </border>
    <border>
      <left style="thin">
        <color theme="0"/>
      </left>
      <right style="medium">
        <color theme="3"/>
      </right>
      <top style="thin">
        <color theme="0"/>
      </top>
      <bottom style="thin">
        <color theme="0"/>
      </bottom>
      <diagonal/>
    </border>
    <border>
      <left style="medium">
        <color theme="3"/>
      </left>
      <right style="thin">
        <color theme="0"/>
      </right>
      <top style="thin">
        <color theme="0"/>
      </top>
      <bottom style="medium">
        <color theme="3"/>
      </bottom>
      <diagonal/>
    </border>
    <border>
      <left style="thin">
        <color theme="0"/>
      </left>
      <right style="thin">
        <color theme="0"/>
      </right>
      <top style="thin">
        <color theme="0"/>
      </top>
      <bottom style="medium">
        <color theme="3"/>
      </bottom>
      <diagonal/>
    </border>
    <border>
      <left style="thin">
        <color theme="0"/>
      </left>
      <right style="medium">
        <color theme="3"/>
      </right>
      <top style="thin">
        <color theme="0"/>
      </top>
      <bottom style="medium">
        <color theme="3"/>
      </bottom>
      <diagonal/>
    </border>
    <border>
      <left style="thin">
        <color theme="0"/>
      </left>
      <right/>
      <top style="medium">
        <color theme="3"/>
      </top>
      <bottom style="thin">
        <color theme="0"/>
      </bottom>
      <diagonal/>
    </border>
    <border>
      <left style="thin">
        <color theme="0"/>
      </left>
      <right style="double">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style="thin">
        <color theme="0"/>
      </top>
      <bottom style="medium">
        <color theme="3"/>
      </bottom>
      <diagonal/>
    </border>
    <border>
      <left style="medium">
        <color theme="3"/>
      </left>
      <right/>
      <top style="medium">
        <color theme="3"/>
      </top>
      <bottom style="thin">
        <color theme="0"/>
      </bottom>
      <diagonal/>
    </border>
    <border>
      <left/>
      <right/>
      <top style="medium">
        <color theme="3"/>
      </top>
      <bottom style="thin">
        <color theme="0"/>
      </bottom>
      <diagonal/>
    </border>
    <border>
      <left/>
      <right style="medium">
        <color theme="3"/>
      </right>
      <top style="medium">
        <color theme="3"/>
      </top>
      <bottom style="thin">
        <color theme="0"/>
      </bottom>
      <diagonal/>
    </border>
    <border>
      <left/>
      <right style="thin">
        <color theme="0"/>
      </right>
      <top style="thin">
        <color theme="0"/>
      </top>
      <bottom style="medium">
        <color theme="3"/>
      </bottom>
      <diagonal/>
    </border>
    <border>
      <left style="thin">
        <color theme="0"/>
      </left>
      <right/>
      <top style="medium">
        <color rgb="FF00539B"/>
      </top>
      <bottom style="thin">
        <color theme="0"/>
      </bottom>
      <diagonal/>
    </border>
    <border>
      <left style="thin">
        <color theme="0"/>
      </left>
      <right/>
      <top/>
      <bottom/>
      <diagonal/>
    </border>
    <border>
      <left style="medium">
        <color theme="3"/>
      </left>
      <right style="thin">
        <color theme="0"/>
      </right>
      <top style="thin">
        <color theme="0"/>
      </top>
      <bottom style="medium">
        <color rgb="FF00539B"/>
      </bottom>
      <diagonal/>
    </border>
    <border>
      <left style="thin">
        <color theme="0"/>
      </left>
      <right style="medium">
        <color theme="3"/>
      </right>
      <top style="thin">
        <color theme="0"/>
      </top>
      <bottom style="medium">
        <color rgb="FF00539B"/>
      </bottom>
      <diagonal/>
    </border>
    <border>
      <left style="thin">
        <color theme="0"/>
      </left>
      <right style="thin">
        <color theme="0"/>
      </right>
      <top style="thin">
        <color theme="0"/>
      </top>
      <bottom/>
      <diagonal/>
    </border>
    <border>
      <left style="medium">
        <color rgb="FF00539B"/>
      </left>
      <right style="thin">
        <color theme="0"/>
      </right>
      <top/>
      <bottom style="thin">
        <color theme="0"/>
      </bottom>
      <diagonal/>
    </border>
    <border>
      <left style="thin">
        <color theme="0"/>
      </left>
      <right style="medium">
        <color rgb="FF00539B"/>
      </right>
      <top/>
      <bottom style="thin">
        <color theme="0"/>
      </bottom>
      <diagonal/>
    </border>
    <border>
      <left style="thin">
        <color theme="0"/>
      </left>
      <right style="medium">
        <color rgb="FF00539B"/>
      </right>
      <top style="medium">
        <color theme="3"/>
      </top>
      <bottom style="thin">
        <color theme="0"/>
      </bottom>
      <diagonal/>
    </border>
    <border>
      <left style="thin">
        <color rgb="FFFFFFFF"/>
      </left>
      <right style="thin">
        <color rgb="FFFFFFFF"/>
      </right>
      <top style="thin">
        <color rgb="FFFFFFFF"/>
      </top>
      <bottom style="thin">
        <color rgb="FFFFFFFF"/>
      </bottom>
      <diagonal/>
    </border>
    <border>
      <left style="thin">
        <color theme="0"/>
      </left>
      <right style="double">
        <color theme="0"/>
      </right>
      <top style="thin">
        <color theme="0"/>
      </top>
      <bottom style="medium">
        <color theme="3"/>
      </bottom>
      <diagonal/>
    </border>
  </borders>
  <cellStyleXfs count="4">
    <xf numFmtId="0" fontId="0" fillId="0" borderId="0"/>
    <xf numFmtId="44" fontId="14" fillId="0" borderId="0" applyFont="0" applyFill="0" applyBorder="0" applyAlignment="0" applyProtection="0"/>
    <xf numFmtId="166" fontId="16" fillId="0" borderId="0"/>
    <xf numFmtId="43" fontId="16" fillId="0" borderId="0" applyFont="0" applyFill="0" applyBorder="0" applyAlignment="0" applyProtection="0"/>
  </cellStyleXfs>
  <cellXfs count="187">
    <xf numFmtId="0" fontId="0" fillId="0" borderId="0" xfId="0"/>
    <xf numFmtId="0" fontId="0" fillId="0" borderId="0" xfId="0" applyAlignment="1">
      <alignment vertical="center"/>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xf>
    <xf numFmtId="0" fontId="1" fillId="2" borderId="5" xfId="0" applyFont="1" applyFill="1" applyBorder="1" applyAlignment="1">
      <alignment horizontal="center" vertical="center" wrapText="1"/>
    </xf>
    <xf numFmtId="0" fontId="1" fillId="2" borderId="5" xfId="0" applyFont="1" applyFill="1" applyBorder="1" applyAlignment="1">
      <alignment vertical="center" wrapText="1"/>
    </xf>
    <xf numFmtId="164" fontId="1" fillId="2" borderId="9" xfId="0" applyNumberFormat="1" applyFont="1" applyFill="1" applyBorder="1" applyAlignment="1">
      <alignment horizontal="center"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wrapText="1"/>
    </xf>
    <xf numFmtId="165" fontId="1" fillId="2" borderId="8" xfId="0" applyNumberFormat="1" applyFont="1" applyFill="1" applyBorder="1" applyAlignment="1">
      <alignment horizontal="center" vertical="center"/>
    </xf>
    <xf numFmtId="0" fontId="1" fillId="2" borderId="6" xfId="0" applyFont="1" applyFill="1" applyBorder="1" applyAlignment="1">
      <alignment vertical="center" wrapText="1"/>
    </xf>
    <xf numFmtId="0" fontId="1" fillId="2" borderId="9" xfId="0" applyFont="1" applyFill="1" applyBorder="1" applyAlignment="1">
      <alignment horizontal="left" vertical="center"/>
    </xf>
    <xf numFmtId="3" fontId="1" fillId="2" borderId="8" xfId="0" applyNumberFormat="1" applyFont="1" applyFill="1" applyBorder="1" applyAlignment="1">
      <alignment horizontal="center" vertical="center"/>
    </xf>
    <xf numFmtId="0" fontId="0" fillId="0" borderId="0" xfId="0" applyAlignment="1">
      <alignment horizontal="center" vertical="center"/>
    </xf>
    <xf numFmtId="0" fontId="0" fillId="2" borderId="9" xfId="0" applyFill="1" applyBorder="1" applyAlignment="1">
      <alignment vertical="center"/>
    </xf>
    <xf numFmtId="3" fontId="1" fillId="2" borderId="5" xfId="0" applyNumberFormat="1" applyFont="1" applyFill="1" applyBorder="1" applyAlignment="1">
      <alignment horizontal="center" vertical="center" wrapText="1"/>
    </xf>
    <xf numFmtId="3" fontId="0" fillId="0" borderId="0" xfId="0" applyNumberFormat="1"/>
    <xf numFmtId="0" fontId="5" fillId="3" borderId="22" xfId="0" applyFont="1" applyFill="1" applyBorder="1" applyAlignment="1">
      <alignment vertical="center"/>
    </xf>
    <xf numFmtId="0" fontId="5" fillId="3" borderId="22" xfId="0" applyFont="1" applyFill="1" applyBorder="1" applyAlignment="1">
      <alignment horizontal="center" vertical="center"/>
    </xf>
    <xf numFmtId="0" fontId="6" fillId="5" borderId="22" xfId="0" applyFont="1" applyFill="1" applyBorder="1" applyAlignment="1">
      <alignment horizontal="center" vertical="center" wrapText="1"/>
    </xf>
    <xf numFmtId="0" fontId="5" fillId="3" borderId="23" xfId="0" applyFont="1" applyFill="1" applyBorder="1" applyAlignment="1">
      <alignment vertical="center"/>
    </xf>
    <xf numFmtId="0" fontId="5" fillId="3" borderId="24" xfId="0" applyFont="1" applyFill="1" applyBorder="1" applyAlignment="1">
      <alignment horizontal="center" vertical="center"/>
    </xf>
    <xf numFmtId="0" fontId="5" fillId="3" borderId="25" xfId="0" applyFont="1" applyFill="1" applyBorder="1" applyAlignment="1">
      <alignment vertical="center"/>
    </xf>
    <xf numFmtId="0" fontId="2" fillId="6" borderId="22" xfId="0" applyFont="1" applyFill="1" applyBorder="1" applyAlignment="1">
      <alignment horizontal="left" vertical="center" indent="1"/>
    </xf>
    <xf numFmtId="0" fontId="0" fillId="4" borderId="22" xfId="0" applyFill="1" applyBorder="1" applyAlignment="1">
      <alignment horizontal="left" vertical="center" indent="1"/>
    </xf>
    <xf numFmtId="0" fontId="3" fillId="2" borderId="4" xfId="0" applyFont="1" applyFill="1" applyBorder="1" applyAlignment="1">
      <alignment horizontal="left" vertical="center"/>
    </xf>
    <xf numFmtId="0" fontId="0" fillId="7" borderId="4" xfId="0" applyFill="1" applyBorder="1" applyAlignment="1">
      <alignment horizontal="left" vertical="center" indent="1"/>
    </xf>
    <xf numFmtId="165" fontId="0" fillId="7" borderId="5" xfId="0" applyNumberFormat="1" applyFill="1" applyBorder="1" applyAlignment="1">
      <alignment horizontal="center" vertical="center"/>
    </xf>
    <xf numFmtId="0" fontId="4" fillId="7" borderId="4" xfId="0" applyFont="1" applyFill="1" applyBorder="1" applyAlignment="1">
      <alignment horizontal="left" vertical="center" indent="1"/>
    </xf>
    <xf numFmtId="165" fontId="4" fillId="7" borderId="5" xfId="0" applyNumberFormat="1" applyFont="1" applyFill="1" applyBorder="1" applyAlignment="1">
      <alignment horizontal="center" vertical="center"/>
    </xf>
    <xf numFmtId="165" fontId="0" fillId="7" borderId="12" xfId="0" applyNumberFormat="1" applyFill="1" applyBorder="1" applyAlignment="1">
      <alignment horizontal="center" vertical="center"/>
    </xf>
    <xf numFmtId="0" fontId="5" fillId="7" borderId="4" xfId="0" applyFont="1" applyFill="1" applyBorder="1" applyAlignment="1">
      <alignment horizontal="left" vertical="center" indent="3"/>
    </xf>
    <xf numFmtId="0" fontId="5" fillId="7" borderId="5" xfId="0" applyFont="1" applyFill="1" applyBorder="1" applyAlignment="1">
      <alignment vertical="center" wrapText="1"/>
    </xf>
    <xf numFmtId="165" fontId="5" fillId="7" borderId="5" xfId="0" applyNumberFormat="1" applyFont="1" applyFill="1" applyBorder="1" applyAlignment="1">
      <alignment horizontal="center" vertical="center"/>
    </xf>
    <xf numFmtId="0" fontId="5" fillId="7" borderId="4" xfId="0" applyFont="1" applyFill="1" applyBorder="1" applyAlignment="1">
      <alignment horizontal="left" vertical="center" indent="2"/>
    </xf>
    <xf numFmtId="0" fontId="1" fillId="2" borderId="13" xfId="0" applyFont="1" applyFill="1" applyBorder="1" applyAlignment="1">
      <alignment horizontal="left" vertical="center"/>
    </xf>
    <xf numFmtId="0" fontId="5" fillId="7" borderId="13"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5" borderId="22" xfId="0" applyFont="1" applyFill="1" applyBorder="1" applyAlignment="1" applyProtection="1">
      <alignment horizontal="center" vertical="center"/>
      <protection locked="0"/>
    </xf>
    <xf numFmtId="0" fontId="1" fillId="8" borderId="5" xfId="0" applyFont="1" applyFill="1" applyBorder="1" applyAlignment="1">
      <alignment horizontal="center" vertical="center" wrapText="1"/>
    </xf>
    <xf numFmtId="0" fontId="3" fillId="8" borderId="32" xfId="0" applyFont="1" applyFill="1" applyBorder="1" applyAlignment="1">
      <alignment horizontal="left" vertical="center"/>
    </xf>
    <xf numFmtId="0" fontId="1" fillId="8" borderId="34" xfId="0" applyFont="1" applyFill="1" applyBorder="1" applyAlignment="1">
      <alignment vertical="center"/>
    </xf>
    <xf numFmtId="0" fontId="1" fillId="8" borderId="35" xfId="0" applyFont="1" applyFill="1" applyBorder="1" applyAlignment="1">
      <alignment horizontal="left" vertical="center"/>
    </xf>
    <xf numFmtId="0" fontId="0" fillId="0" borderId="0" xfId="0" applyAlignment="1">
      <alignment wrapText="1"/>
    </xf>
    <xf numFmtId="0" fontId="1" fillId="8" borderId="13" xfId="0" applyFont="1" applyFill="1" applyBorder="1" applyAlignment="1">
      <alignment horizontal="center" vertical="center" wrapText="1"/>
    </xf>
    <xf numFmtId="0" fontId="1" fillId="2" borderId="5"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0" fillId="4" borderId="41" xfId="0" applyFill="1" applyBorder="1"/>
    <xf numFmtId="0" fontId="0" fillId="4" borderId="10" xfId="0" applyFill="1" applyBorder="1" applyAlignment="1">
      <alignment vertical="center"/>
    </xf>
    <xf numFmtId="0" fontId="0" fillId="4" borderId="10" xfId="0" applyFill="1" applyBorder="1"/>
    <xf numFmtId="0" fontId="0" fillId="4" borderId="42" xfId="0" applyFill="1" applyBorder="1"/>
    <xf numFmtId="0" fontId="0" fillId="4" borderId="43" xfId="0" applyFill="1" applyBorder="1"/>
    <xf numFmtId="0" fontId="0" fillId="0" borderId="1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13" xfId="0" applyBorder="1" applyAlignment="1">
      <alignment vertical="center"/>
    </xf>
    <xf numFmtId="0" fontId="0" fillId="0" borderId="5" xfId="0" applyBorder="1" applyAlignment="1">
      <alignment vertical="center"/>
    </xf>
    <xf numFmtId="0" fontId="0" fillId="0" borderId="42" xfId="0" applyBorder="1"/>
    <xf numFmtId="0" fontId="0" fillId="0" borderId="10" xfId="0" applyBorder="1"/>
    <xf numFmtId="0" fontId="0" fillId="0" borderId="13" xfId="0" applyBorder="1"/>
    <xf numFmtId="0" fontId="0" fillId="0" borderId="5" xfId="0" applyBorder="1"/>
    <xf numFmtId="0" fontId="0" fillId="0" borderId="41" xfId="0" applyBorder="1"/>
    <xf numFmtId="0" fontId="0" fillId="0" borderId="43" xfId="0" applyBorder="1"/>
    <xf numFmtId="1" fontId="1" fillId="2" borderId="8" xfId="0" applyNumberFormat="1" applyFont="1" applyFill="1" applyBorder="1" applyAlignment="1">
      <alignment horizontal="center" vertical="center"/>
    </xf>
    <xf numFmtId="0" fontId="1" fillId="8" borderId="36" xfId="0" applyFont="1" applyFill="1" applyBorder="1" applyAlignment="1">
      <alignment vertical="center"/>
    </xf>
    <xf numFmtId="165" fontId="1" fillId="8" borderId="37" xfId="0" applyNumberFormat="1" applyFont="1" applyFill="1" applyBorder="1" applyAlignment="1">
      <alignment horizontal="center" vertical="center"/>
    </xf>
    <xf numFmtId="0" fontId="0" fillId="8" borderId="38" xfId="0" applyFill="1" applyBorder="1" applyAlignment="1">
      <alignment vertical="center"/>
    </xf>
    <xf numFmtId="0" fontId="1" fillId="8" borderId="12" xfId="0" applyFont="1" applyFill="1" applyBorder="1" applyAlignment="1">
      <alignment horizontal="center" vertical="center" wrapText="1"/>
    </xf>
    <xf numFmtId="3" fontId="1" fillId="8" borderId="37" xfId="0" applyNumberFormat="1" applyFont="1" applyFill="1" applyBorder="1" applyAlignment="1">
      <alignment horizontal="center" vertical="center"/>
    </xf>
    <xf numFmtId="165" fontId="1" fillId="8" borderId="45"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4" borderId="44" xfId="0" applyFont="1" applyFill="1" applyBorder="1" applyAlignment="1">
      <alignment vertical="center"/>
    </xf>
    <xf numFmtId="165" fontId="1" fillId="4" borderId="42" xfId="0" applyNumberFormat="1" applyFont="1" applyFill="1" applyBorder="1" applyAlignment="1">
      <alignment horizontal="center" vertical="center"/>
    </xf>
    <xf numFmtId="164" fontId="1" fillId="4" borderId="51" xfId="0" applyNumberFormat="1" applyFont="1" applyFill="1" applyBorder="1" applyAlignment="1">
      <alignment horizontal="center" vertical="center"/>
    </xf>
    <xf numFmtId="0" fontId="0" fillId="4" borderId="0" xfId="0" applyFill="1" applyAlignment="1">
      <alignment vertical="center"/>
    </xf>
    <xf numFmtId="0" fontId="8" fillId="9" borderId="22" xfId="0" applyFont="1" applyFill="1" applyBorder="1" applyAlignment="1">
      <alignment horizontal="center" vertical="center" wrapText="1"/>
    </xf>
    <xf numFmtId="165" fontId="9" fillId="9" borderId="22" xfId="0" applyNumberFormat="1" applyFont="1" applyFill="1" applyBorder="1" applyAlignment="1" applyProtection="1">
      <alignment horizontal="center" vertical="center"/>
      <protection locked="0"/>
    </xf>
    <xf numFmtId="164" fontId="0" fillId="9" borderId="6" xfId="0" applyNumberFormat="1" applyFill="1" applyBorder="1" applyAlignment="1" applyProtection="1">
      <alignment horizontal="left" vertical="center" wrapText="1"/>
      <protection locked="0"/>
    </xf>
    <xf numFmtId="0" fontId="0" fillId="9" borderId="35" xfId="0" applyFill="1" applyBorder="1" applyAlignment="1" applyProtection="1">
      <alignment horizontal="left" vertical="center" wrapText="1"/>
      <protection locked="0"/>
    </xf>
    <xf numFmtId="3" fontId="0" fillId="9" borderId="5" xfId="0" applyNumberFormat="1" applyFill="1" applyBorder="1" applyAlignment="1" applyProtection="1">
      <alignment horizontal="center" vertical="center"/>
      <protection locked="0"/>
    </xf>
    <xf numFmtId="165" fontId="0" fillId="9" borderId="5" xfId="0" applyNumberFormat="1" applyFill="1" applyBorder="1" applyAlignment="1" applyProtection="1">
      <alignment horizontal="center" vertical="center"/>
      <protection locked="0"/>
    </xf>
    <xf numFmtId="0" fontId="0" fillId="9" borderId="6" xfId="0" applyFill="1" applyBorder="1" applyAlignment="1" applyProtection="1">
      <alignment horizontal="left" vertical="center" wrapText="1"/>
      <protection locked="0"/>
    </xf>
    <xf numFmtId="0" fontId="5" fillId="9" borderId="6" xfId="0" applyFont="1" applyFill="1" applyBorder="1" applyAlignment="1" applyProtection="1">
      <alignment vertical="center" wrapText="1"/>
      <protection locked="0"/>
    </xf>
    <xf numFmtId="0" fontId="0" fillId="9" borderId="4" xfId="0" applyFill="1" applyBorder="1" applyAlignment="1" applyProtection="1">
      <alignment horizontal="left" vertical="center" wrapText="1" indent="2"/>
      <protection locked="0"/>
    </xf>
    <xf numFmtId="165" fontId="0" fillId="9" borderId="12" xfId="0" applyNumberFormat="1" applyFill="1" applyBorder="1" applyAlignment="1" applyProtection="1">
      <alignment horizontal="center" vertical="center"/>
      <protection locked="0"/>
    </xf>
    <xf numFmtId="0" fontId="8" fillId="7" borderId="22" xfId="0" applyFont="1" applyFill="1" applyBorder="1" applyAlignment="1">
      <alignment horizontal="center" vertical="center" wrapText="1"/>
    </xf>
    <xf numFmtId="0" fontId="0" fillId="4" borderId="13" xfId="0" applyFill="1" applyBorder="1"/>
    <xf numFmtId="0" fontId="0" fillId="4" borderId="5" xfId="0" applyFill="1" applyBorder="1"/>
    <xf numFmtId="0" fontId="3" fillId="8" borderId="34" xfId="0" applyFont="1" applyFill="1" applyBorder="1" applyAlignment="1">
      <alignment horizontal="left" vertical="center"/>
    </xf>
    <xf numFmtId="0" fontId="1" fillId="2" borderId="52" xfId="0" applyFont="1" applyFill="1" applyBorder="1" applyAlignment="1">
      <alignment vertical="center"/>
    </xf>
    <xf numFmtId="0" fontId="0" fillId="2" borderId="53" xfId="0" applyFill="1" applyBorder="1" applyAlignment="1">
      <alignment vertical="center"/>
    </xf>
    <xf numFmtId="0" fontId="3" fillId="2" borderId="10" xfId="0" applyFont="1" applyFill="1" applyBorder="1" applyAlignment="1">
      <alignment horizontal="center" vertical="center"/>
    </xf>
    <xf numFmtId="0" fontId="1" fillId="2" borderId="10" xfId="0" applyFont="1" applyFill="1" applyBorder="1" applyAlignment="1">
      <alignment horizontal="center" vertical="center"/>
    </xf>
    <xf numFmtId="0" fontId="0" fillId="9" borderId="13" xfId="0" applyFill="1" applyBorder="1" applyAlignment="1" applyProtection="1">
      <alignment horizontal="center" vertical="center" wrapText="1"/>
      <protection locked="0"/>
    </xf>
    <xf numFmtId="0" fontId="0" fillId="7" borderId="34" xfId="0" applyFill="1" applyBorder="1" applyAlignment="1">
      <alignment horizontal="left" vertical="center" indent="1"/>
    </xf>
    <xf numFmtId="0" fontId="0" fillId="0" borderId="0" xfId="0" applyAlignment="1">
      <alignment horizontal="center" vertical="center" wrapText="1"/>
    </xf>
    <xf numFmtId="0" fontId="3" fillId="8" borderId="10" xfId="0" applyFont="1" applyFill="1" applyBorder="1" applyAlignment="1">
      <alignment horizontal="center" vertical="center" wrapText="1"/>
    </xf>
    <xf numFmtId="0" fontId="13" fillId="5" borderId="13" xfId="0" applyFont="1" applyFill="1" applyBorder="1" applyAlignment="1" applyProtection="1">
      <alignment horizontal="center" vertical="center" wrapText="1"/>
      <protection locked="0"/>
    </xf>
    <xf numFmtId="0" fontId="1" fillId="8" borderId="49" xfId="0" applyFont="1" applyFill="1" applyBorder="1" applyAlignment="1">
      <alignment horizontal="center" vertical="center" wrapText="1"/>
    </xf>
    <xf numFmtId="0" fontId="0" fillId="0" borderId="12" xfId="0" applyBorder="1" applyAlignment="1">
      <alignment vertical="center"/>
    </xf>
    <xf numFmtId="0" fontId="0" fillId="0" borderId="54" xfId="0" applyBorder="1" applyAlignment="1">
      <alignment vertical="center"/>
    </xf>
    <xf numFmtId="0" fontId="0" fillId="0" borderId="55" xfId="0" applyBorder="1" applyAlignment="1">
      <alignment horizontal="center" vertical="center"/>
    </xf>
    <xf numFmtId="0" fontId="0" fillId="0" borderId="56" xfId="0" applyBorder="1" applyAlignment="1">
      <alignment vertical="center"/>
    </xf>
    <xf numFmtId="0" fontId="0" fillId="0" borderId="4" xfId="0" applyBorder="1" applyAlignment="1">
      <alignment horizontal="center"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42" xfId="0" applyBorder="1" applyAlignment="1">
      <alignment horizontal="center" vertical="center"/>
    </xf>
    <xf numFmtId="0" fontId="0" fillId="0" borderId="42" xfId="0" applyBorder="1" applyAlignment="1">
      <alignment horizontal="center" vertical="center" wrapText="1"/>
    </xf>
    <xf numFmtId="3" fontId="0" fillId="0" borderId="42" xfId="0" applyNumberFormat="1" applyBorder="1"/>
    <xf numFmtId="0" fontId="0" fillId="0" borderId="42" xfId="0" applyBorder="1" applyAlignment="1">
      <alignment wrapText="1"/>
    </xf>
    <xf numFmtId="0" fontId="1" fillId="2" borderId="29" xfId="0" applyFont="1" applyFill="1" applyBorder="1" applyAlignment="1">
      <alignment vertical="center"/>
    </xf>
    <xf numFmtId="0" fontId="1" fillId="2" borderId="30" xfId="0" applyFont="1" applyFill="1" applyBorder="1" applyAlignment="1">
      <alignment horizontal="center" vertical="center" wrapText="1"/>
    </xf>
    <xf numFmtId="0" fontId="1" fillId="2" borderId="57" xfId="0" applyFont="1" applyFill="1" applyBorder="1" applyAlignment="1">
      <alignment horizontal="left" vertical="center"/>
    </xf>
    <xf numFmtId="165" fontId="1" fillId="2" borderId="8" xfId="1" applyNumberFormat="1" applyFont="1" applyFill="1" applyBorder="1" applyAlignment="1">
      <alignment horizontal="center" vertical="center"/>
    </xf>
    <xf numFmtId="165" fontId="1" fillId="8" borderId="37" xfId="1" applyNumberFormat="1" applyFont="1" applyFill="1" applyBorder="1" applyAlignment="1">
      <alignment horizontal="center" vertical="center"/>
    </xf>
    <xf numFmtId="0" fontId="5" fillId="10" borderId="58" xfId="0" applyFont="1" applyFill="1" applyBorder="1" applyAlignment="1">
      <alignment vertical="center" wrapText="1"/>
    </xf>
    <xf numFmtId="0" fontId="5" fillId="10" borderId="58" xfId="0" applyFont="1" applyFill="1" applyBorder="1" applyAlignment="1">
      <alignment horizontal="center" vertical="center" wrapText="1"/>
    </xf>
    <xf numFmtId="0" fontId="0" fillId="9" borderId="38" xfId="0" applyFill="1" applyBorder="1" applyAlignment="1" applyProtection="1">
      <alignment horizontal="left" vertical="center" wrapText="1"/>
      <protection locked="0"/>
    </xf>
    <xf numFmtId="0" fontId="0" fillId="7" borderId="36" xfId="0" applyFill="1" applyBorder="1" applyAlignment="1">
      <alignment horizontal="left" vertical="center" indent="1"/>
    </xf>
    <xf numFmtId="0" fontId="5" fillId="7" borderId="14" xfId="0" applyFont="1" applyFill="1" applyBorder="1" applyAlignment="1">
      <alignment vertical="center"/>
    </xf>
    <xf numFmtId="0" fontId="13" fillId="5" borderId="5" xfId="0" applyFont="1" applyFill="1" applyBorder="1" applyAlignment="1" applyProtection="1">
      <alignment horizontal="center" vertical="center" wrapText="1"/>
      <protection locked="0"/>
    </xf>
    <xf numFmtId="0" fontId="13" fillId="5" borderId="37" xfId="0" applyFont="1" applyFill="1" applyBorder="1" applyAlignment="1" applyProtection="1">
      <alignment horizontal="center" vertical="center" wrapText="1"/>
      <protection locked="0"/>
    </xf>
    <xf numFmtId="0" fontId="13" fillId="5" borderId="34" xfId="0" applyFont="1" applyFill="1" applyBorder="1" applyAlignment="1" applyProtection="1">
      <alignment horizontal="left" vertical="center" wrapText="1" indent="2"/>
      <protection locked="0"/>
    </xf>
    <xf numFmtId="165" fontId="13" fillId="5" borderId="5" xfId="0" applyNumberFormat="1" applyFont="1" applyFill="1" applyBorder="1" applyAlignment="1" applyProtection="1">
      <alignment horizontal="center" vertical="center" wrapText="1"/>
      <protection locked="0"/>
    </xf>
    <xf numFmtId="165" fontId="13" fillId="5" borderId="40" xfId="0" applyNumberFormat="1" applyFont="1" applyFill="1" applyBorder="1" applyAlignment="1" applyProtection="1">
      <alignment horizontal="center" vertical="center" wrapText="1"/>
      <protection locked="0"/>
    </xf>
    <xf numFmtId="0" fontId="13" fillId="5" borderId="36" xfId="0" applyFont="1" applyFill="1" applyBorder="1" applyAlignment="1" applyProtection="1">
      <alignment horizontal="left" vertical="center" wrapText="1" indent="2"/>
      <protection locked="0"/>
    </xf>
    <xf numFmtId="165" fontId="13" fillId="5" borderId="37" xfId="0" applyNumberFormat="1" applyFont="1" applyFill="1" applyBorder="1" applyAlignment="1" applyProtection="1">
      <alignment horizontal="center" vertical="center" wrapText="1"/>
      <protection locked="0"/>
    </xf>
    <xf numFmtId="165" fontId="13" fillId="5" borderId="59" xfId="0" applyNumberFormat="1" applyFont="1" applyFill="1" applyBorder="1" applyAlignment="1" applyProtection="1">
      <alignment horizontal="center" vertical="center" wrapText="1"/>
      <protection locked="0"/>
    </xf>
    <xf numFmtId="0" fontId="13" fillId="5" borderId="34" xfId="0" applyFont="1" applyFill="1" applyBorder="1" applyAlignment="1" applyProtection="1">
      <alignment horizontal="left" vertical="center" indent="2"/>
      <protection locked="0"/>
    </xf>
    <xf numFmtId="165" fontId="13" fillId="5" borderId="5" xfId="0" applyNumberFormat="1" applyFont="1" applyFill="1" applyBorder="1" applyAlignment="1" applyProtection="1">
      <alignment horizontal="center" vertical="center"/>
      <protection locked="0"/>
    </xf>
    <xf numFmtId="0" fontId="13" fillId="5" borderId="4" xfId="0" applyFont="1" applyFill="1" applyBorder="1" applyAlignment="1" applyProtection="1">
      <alignment horizontal="left" vertical="center" indent="2"/>
      <protection locked="0"/>
    </xf>
    <xf numFmtId="3" fontId="13" fillId="5" borderId="5" xfId="0" applyNumberFormat="1" applyFont="1" applyFill="1" applyBorder="1" applyAlignment="1" applyProtection="1">
      <alignment horizontal="center" vertical="center"/>
      <protection locked="0"/>
    </xf>
    <xf numFmtId="1" fontId="13" fillId="5" borderId="5" xfId="0" applyNumberFormat="1" applyFont="1" applyFill="1" applyBorder="1" applyAlignment="1" applyProtection="1">
      <alignment horizontal="center" vertical="center"/>
      <protection locked="0"/>
    </xf>
    <xf numFmtId="0" fontId="13" fillId="5" borderId="5" xfId="0" applyFont="1" applyFill="1" applyBorder="1" applyAlignment="1" applyProtection="1">
      <alignment vertical="center" wrapText="1"/>
      <protection locked="0"/>
    </xf>
    <xf numFmtId="0" fontId="13" fillId="5" borderId="6" xfId="0" applyFont="1" applyFill="1" applyBorder="1" applyAlignment="1" applyProtection="1">
      <alignment vertical="center" wrapText="1"/>
      <protection locked="0"/>
    </xf>
    <xf numFmtId="165" fontId="9" fillId="7" borderId="5" xfId="0" applyNumberFormat="1" applyFont="1" applyFill="1" applyBorder="1" applyAlignment="1" applyProtection="1">
      <alignment horizontal="center" vertical="center"/>
    </xf>
    <xf numFmtId="0" fontId="0" fillId="9" borderId="5" xfId="0" applyFill="1" applyBorder="1" applyAlignment="1" applyProtection="1">
      <alignment horizontal="left" vertical="center" wrapText="1" indent="2"/>
      <protection locked="0"/>
    </xf>
    <xf numFmtId="165" fontId="13" fillId="9" borderId="12" xfId="0" applyNumberFormat="1" applyFont="1" applyFill="1" applyBorder="1" applyAlignment="1" applyProtection="1">
      <alignment horizontal="center" vertical="center"/>
      <protection locked="0"/>
    </xf>
    <xf numFmtId="0" fontId="0" fillId="4" borderId="22" xfId="0" applyFill="1" applyBorder="1" applyAlignment="1">
      <alignment horizontal="left" vertical="center" indent="2"/>
    </xf>
    <xf numFmtId="0" fontId="4" fillId="4" borderId="22" xfId="0" applyFont="1" applyFill="1" applyBorder="1" applyAlignment="1">
      <alignment horizontal="left" vertical="center" indent="2"/>
    </xf>
    <xf numFmtId="0" fontId="11" fillId="4" borderId="23" xfId="0" applyFont="1" applyFill="1" applyBorder="1" applyAlignment="1">
      <alignment horizontal="left" vertical="center" wrapText="1" indent="1"/>
    </xf>
    <xf numFmtId="0" fontId="11" fillId="4" borderId="25" xfId="0" applyFont="1" applyFill="1" applyBorder="1" applyAlignment="1">
      <alignment horizontal="left" vertical="center" wrapText="1" indent="1"/>
    </xf>
    <xf numFmtId="0" fontId="11" fillId="4" borderId="23"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2" fillId="6" borderId="23" xfId="0" applyFont="1" applyFill="1" applyBorder="1" applyAlignment="1">
      <alignment horizontal="left" vertical="center" indent="1"/>
    </xf>
    <xf numFmtId="0" fontId="2" fillId="6" borderId="25" xfId="0" applyFont="1" applyFill="1" applyBorder="1" applyAlignment="1">
      <alignment horizontal="left" vertical="center" indent="1"/>
    </xf>
    <xf numFmtId="0" fontId="11" fillId="4" borderId="22" xfId="0" applyFont="1" applyFill="1" applyBorder="1" applyAlignment="1">
      <alignment horizontal="left" vertical="center" wrapText="1" inden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0" fillId="2" borderId="12"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10" fillId="2" borderId="11" xfId="0" applyFont="1" applyFill="1" applyBorder="1" applyAlignment="1">
      <alignment horizontal="left" vertical="center" wrapText="1" indent="1"/>
    </xf>
    <xf numFmtId="0" fontId="1"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5" fillId="8" borderId="12" xfId="0" applyFont="1" applyFill="1" applyBorder="1" applyAlignment="1">
      <alignment horizontal="left" vertical="center" wrapText="1" indent="1"/>
    </xf>
    <xf numFmtId="0" fontId="15" fillId="8" borderId="33" xfId="0" applyFont="1" applyFill="1" applyBorder="1" applyAlignment="1">
      <alignment horizontal="left" vertical="center" wrapText="1" indent="1"/>
    </xf>
    <xf numFmtId="0" fontId="15" fillId="8" borderId="10" xfId="0" applyFont="1" applyFill="1" applyBorder="1" applyAlignment="1">
      <alignment horizontal="left" vertical="center" wrapText="1" indent="1"/>
    </xf>
    <xf numFmtId="0" fontId="1" fillId="3" borderId="1"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0" fillId="2" borderId="10" xfId="0" applyFont="1" applyFill="1" applyBorder="1" applyAlignment="1">
      <alignment horizontal="left" vertical="center" wrapText="1" indent="2"/>
    </xf>
    <xf numFmtId="0" fontId="10" fillId="2" borderId="11" xfId="0" applyFont="1" applyFill="1" applyBorder="1" applyAlignment="1">
      <alignment horizontal="left" vertical="center" wrapText="1" indent="2"/>
    </xf>
    <xf numFmtId="0" fontId="1" fillId="3" borderId="39" xfId="0" applyFont="1" applyFill="1" applyBorder="1" applyAlignment="1">
      <alignment horizontal="center" vertical="center"/>
    </xf>
    <xf numFmtId="0" fontId="15" fillId="8" borderId="33" xfId="0" applyFont="1" applyFill="1" applyBorder="1" applyAlignment="1">
      <alignment horizontal="left" vertical="center" indent="2"/>
    </xf>
    <xf numFmtId="0" fontId="1" fillId="3" borderId="4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48" xfId="0" applyFont="1" applyFill="1" applyBorder="1" applyAlignment="1">
      <alignment horizontal="center"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1" fillId="3" borderId="50" xfId="0" applyFont="1" applyFill="1" applyBorder="1" applyAlignment="1">
      <alignment horizontal="center" vertical="center"/>
    </xf>
  </cellXfs>
  <cellStyles count="4">
    <cellStyle name="Comma 16" xfId="3" xr:uid="{8939BD87-50AE-4B5E-B7A8-FDED234ABE47}"/>
    <cellStyle name="Currency" xfId="1" builtinId="4"/>
    <cellStyle name="Normal" xfId="0" builtinId="0"/>
    <cellStyle name="Normal 10" xfId="2" xr:uid="{A94D23C1-DA52-4328-A3E8-BCADF331EBA5}"/>
  </cellStyles>
  <dxfs count="22">
    <dxf>
      <font>
        <color theme="0"/>
      </font>
    </dxf>
    <dxf>
      <font>
        <color theme="0"/>
      </font>
    </dxf>
    <dxf>
      <font>
        <color theme="0"/>
      </font>
    </dxf>
    <dxf>
      <font>
        <color theme="0"/>
      </font>
    </dxf>
    <dxf>
      <font>
        <b/>
        <i val="0"/>
        <color theme="0"/>
      </font>
      <fill>
        <patternFill>
          <bgColor theme="1"/>
        </patternFill>
      </fill>
    </dxf>
    <dxf>
      <font>
        <color theme="0"/>
      </font>
    </dxf>
    <dxf>
      <font>
        <b/>
        <i val="0"/>
        <color theme="0"/>
      </font>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ont>
        <b/>
        <i val="0"/>
        <color theme="0"/>
      </font>
      <fill>
        <patternFill>
          <bgColor theme="1"/>
        </patternFill>
      </fill>
    </dxf>
    <dxf>
      <font>
        <color theme="0"/>
      </font>
    </dxf>
    <dxf>
      <font>
        <b/>
        <i val="0"/>
        <color theme="0"/>
      </font>
      <fill>
        <patternFill>
          <bgColor theme="1"/>
        </patternFill>
      </fill>
    </dxf>
    <dxf>
      <font>
        <color theme="0"/>
      </font>
    </dxf>
    <dxf>
      <font>
        <color theme="0"/>
      </font>
    </dxf>
    <dxf>
      <font>
        <b/>
        <i val="0"/>
        <color theme="0"/>
      </font>
      <fill>
        <patternFill>
          <bgColor theme="1"/>
        </patternFill>
      </fill>
    </dxf>
    <dxf>
      <font>
        <color theme="0"/>
      </font>
    </dxf>
    <dxf>
      <font>
        <b/>
        <i val="0"/>
        <color theme="0"/>
      </font>
      <fill>
        <patternFill>
          <bgColor theme="1"/>
        </patternFill>
      </fill>
    </dxf>
    <dxf>
      <font>
        <color theme="0"/>
      </font>
    </dxf>
    <dxf>
      <font>
        <b/>
        <i val="0"/>
        <color theme="0"/>
      </font>
      <fill>
        <patternFill>
          <bgColor theme="1"/>
        </patternFill>
      </fill>
    </dxf>
    <dxf>
      <font>
        <color theme="0"/>
      </font>
    </dxf>
  </dxfs>
  <tableStyles count="0" defaultTableStyle="TableStyleMedium2" defaultPivotStyle="PivotStyleLight16"/>
  <colors>
    <mruColors>
      <color rgb="FFFFFF99"/>
      <color rgb="FF00539B"/>
      <color rgb="FF5D2884"/>
      <color rgb="FF807F83"/>
      <color rgb="FFBF311A"/>
      <color rgb="FFE58E1A"/>
      <color rgb="FF754200"/>
      <color rgb="FF949B50"/>
      <color rgb="FF56A0D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Plante Moran">
      <a:dk1>
        <a:sysClr val="windowText" lastClr="000000"/>
      </a:dk1>
      <a:lt1>
        <a:sysClr val="window" lastClr="FFFFFF"/>
      </a:lt1>
      <a:dk2>
        <a:srgbClr val="00539B"/>
      </a:dk2>
      <a:lt2>
        <a:srgbClr val="F2F2F2"/>
      </a:lt2>
      <a:accent1>
        <a:srgbClr val="56A0D3"/>
      </a:accent1>
      <a:accent2>
        <a:srgbClr val="BF311A"/>
      </a:accent2>
      <a:accent3>
        <a:srgbClr val="949B50"/>
      </a:accent3>
      <a:accent4>
        <a:srgbClr val="754200"/>
      </a:accent4>
      <a:accent5>
        <a:srgbClr val="807F83"/>
      </a:accent5>
      <a:accent6>
        <a:srgbClr val="E58E1A"/>
      </a:accent6>
      <a:hlink>
        <a:srgbClr val="00539B"/>
      </a:hlink>
      <a:folHlink>
        <a:srgbClr val="00539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A55"/>
  <sheetViews>
    <sheetView showGridLines="0" zoomScaleNormal="100" workbookViewId="0">
      <selection activeCell="C55" sqref="C55"/>
    </sheetView>
  </sheetViews>
  <sheetFormatPr defaultColWidth="0" defaultRowHeight="15" customHeight="1" zeroHeight="1" thickTop="1" thickBottom="1" x14ac:dyDescent="0.35"/>
  <cols>
    <col min="1" max="1" width="3.6640625" style="18" customWidth="1"/>
    <col min="2" max="2" width="40.6640625" style="18" customWidth="1"/>
    <col min="3" max="3" width="40.6640625" style="19" customWidth="1"/>
    <col min="4" max="4" width="40.6640625" style="18" customWidth="1"/>
    <col min="5" max="5" width="3.6640625" style="18" customWidth="1"/>
    <col min="6" max="16384" width="9.109375" style="18" hidden="1"/>
  </cols>
  <sheetData>
    <row r="1" spans="2:27" ht="15" customHeight="1" thickTop="1" thickBot="1" x14ac:dyDescent="0.35">
      <c r="AA1" s="18" t="s">
        <v>0</v>
      </c>
    </row>
    <row r="2" spans="2:27" ht="30" customHeight="1" thickTop="1" thickBot="1" x14ac:dyDescent="0.35">
      <c r="B2" s="152" t="s">
        <v>1</v>
      </c>
      <c r="C2" s="153"/>
      <c r="D2" s="154"/>
      <c r="AA2" s="18" t="s">
        <v>2</v>
      </c>
    </row>
    <row r="3" spans="2:27" ht="45" customHeight="1" thickTop="1" thickBot="1" x14ac:dyDescent="0.35">
      <c r="B3" s="20" t="s">
        <v>3</v>
      </c>
      <c r="C3" s="81" t="s">
        <v>4</v>
      </c>
      <c r="D3" s="91" t="s">
        <v>5</v>
      </c>
    </row>
    <row r="4" spans="2:27" ht="15" customHeight="1" thickTop="1" thickBot="1" x14ac:dyDescent="0.35"/>
    <row r="5" spans="2:27" ht="30" customHeight="1" thickTop="1" thickBot="1" x14ac:dyDescent="0.35">
      <c r="B5" s="152" t="s">
        <v>6</v>
      </c>
      <c r="C5" s="153"/>
      <c r="D5" s="154"/>
    </row>
    <row r="6" spans="2:27" ht="30" customHeight="1" thickTop="1" thickBot="1" x14ac:dyDescent="0.35">
      <c r="B6" s="146" t="s">
        <v>7</v>
      </c>
      <c r="C6" s="146"/>
      <c r="D6" s="42" t="s">
        <v>8</v>
      </c>
    </row>
    <row r="7" spans="2:27" ht="30" customHeight="1" thickTop="1" thickBot="1" x14ac:dyDescent="0.35">
      <c r="B7" s="146" t="s">
        <v>9</v>
      </c>
      <c r="C7" s="146"/>
      <c r="D7" s="42" t="s">
        <v>10</v>
      </c>
    </row>
    <row r="8" spans="2:27" ht="15" customHeight="1" thickTop="1" thickBot="1" x14ac:dyDescent="0.35"/>
    <row r="9" spans="2:27" ht="15" customHeight="1" thickTop="1" thickBot="1" x14ac:dyDescent="0.35"/>
    <row r="10" spans="2:27" ht="30" customHeight="1" thickTop="1" thickBot="1" x14ac:dyDescent="0.35">
      <c r="B10" s="152" t="s">
        <v>11</v>
      </c>
      <c r="C10" s="153"/>
      <c r="D10" s="154"/>
    </row>
    <row r="11" spans="2:27" ht="15" customHeight="1" thickTop="1" thickBot="1" x14ac:dyDescent="0.35">
      <c r="B11" s="24" t="s">
        <v>12</v>
      </c>
      <c r="C11" s="155" t="s">
        <v>13</v>
      </c>
      <c r="D11" s="156"/>
    </row>
    <row r="12" spans="2:27" ht="30" customHeight="1" thickTop="1" thickBot="1" x14ac:dyDescent="0.35">
      <c r="B12" s="25" t="str">
        <f>'Proposal Summary'!B3</f>
        <v>Proposal Summary</v>
      </c>
      <c r="C12" s="148" t="str">
        <f>'Proposal Summary'!C3</f>
        <v>No data entry is required in the Proposal Summary.  Comments are optional for each Cost Category.</v>
      </c>
      <c r="D12" s="149"/>
    </row>
    <row r="13" spans="2:27" ht="30" customHeight="1" thickTop="1" thickBot="1" x14ac:dyDescent="0.35">
      <c r="B13" s="25" t="s">
        <v>14</v>
      </c>
      <c r="C13" s="148" t="s">
        <v>15</v>
      </c>
      <c r="D13" s="149"/>
    </row>
    <row r="14" spans="2:27" ht="34.5" customHeight="1" thickTop="1" thickBot="1" x14ac:dyDescent="0.35">
      <c r="B14" s="25" t="s">
        <v>16</v>
      </c>
      <c r="C14" s="148" t="s">
        <v>17</v>
      </c>
      <c r="D14" s="149"/>
    </row>
    <row r="15" spans="2:27" ht="39.9" customHeight="1" thickTop="1" thickBot="1" x14ac:dyDescent="0.35">
      <c r="B15" s="25" t="str">
        <f>'Application Software'!B3</f>
        <v>Software</v>
      </c>
      <c r="C15" s="148" t="str">
        <f>'Application Software'!C3</f>
        <v>Please complete One-Time and Ongoing Annual Software Costs, indicating any additional info or 'No Bid' in the Comments column.  Additional proposed modules can be added in the 'Module Summary' Tab.</v>
      </c>
      <c r="D15" s="149"/>
    </row>
    <row r="16" spans="2:27" ht="35.1" customHeight="1" thickTop="1" thickBot="1" x14ac:dyDescent="0.35">
      <c r="B16" s="25" t="str">
        <f>'Ancillary Hardware'!B3</f>
        <v>Ancillary Hardware</v>
      </c>
      <c r="C16" s="148" t="str">
        <f>'Ancillary Hardware'!C3</f>
        <v>Please add any additional required/optional Ancillary Hardware proposed including the Required Quantity, Unit Price, and related Ongoing Annual Cost, if applicable.</v>
      </c>
      <c r="D16" s="149"/>
    </row>
    <row r="17" spans="2:4" ht="39.9" customHeight="1" thickTop="1" thickBot="1" x14ac:dyDescent="0.35">
      <c r="B17" s="25" t="str">
        <f>'Implementation Services'!B3</f>
        <v>Implementation Services</v>
      </c>
      <c r="C17" s="148" t="str">
        <f>'Implementation Services'!C3</f>
        <v>Please complete the Estimated Hours and Hourly Rate for Implementation Services, indicating any additional info or 'No Bid' in the Comments column.  Additional proposed modules can be added in the 'Module Summary' Tab.</v>
      </c>
      <c r="D17" s="149"/>
    </row>
    <row r="18" spans="2:4" ht="39.9" customHeight="1" thickTop="1" thickBot="1" x14ac:dyDescent="0.35">
      <c r="B18" s="25" t="str">
        <f>Training!B3</f>
        <v>Training Services</v>
      </c>
      <c r="C18" s="148" t="str">
        <f>Training!D3</f>
        <v>Please complete the Estimated Hours and Hourly Rate for Training Services, indicating any additional info or 'No Bid' in the Comments column.  Additional proposed modules can be added in the 'Module Summary' Tab.</v>
      </c>
      <c r="D18" s="149"/>
    </row>
    <row r="19" spans="2:4" ht="39.9" customHeight="1" thickTop="1" thickBot="1" x14ac:dyDescent="0.35">
      <c r="B19" s="25" t="str">
        <f>'Data Conversion Services'!B3</f>
        <v>Data Conversion Services</v>
      </c>
      <c r="C19" s="148" t="str">
        <f>'Data Conversion Services'!D3</f>
        <v>Please complete the Conversion Code, Estimated Hours, and Hourly Rate to perform the following Data Conversion Services.</v>
      </c>
      <c r="D19" s="149"/>
    </row>
    <row r="20" spans="2:4" ht="35.1" customHeight="1" thickTop="1" thickBot="1" x14ac:dyDescent="0.35">
      <c r="B20" s="25" t="str">
        <f>Interfaces!B3</f>
        <v>Interfaces</v>
      </c>
      <c r="C20" s="148" t="str">
        <f>Interfaces!D3</f>
        <v>Please complete the Estimated Hours, Hourly Rate, and Ongoing Annual Cost, if applicable, to develop the following Interfaces, indicating any additional info or 'No Bid' in the Comments column.</v>
      </c>
      <c r="D20" s="149"/>
    </row>
    <row r="21" spans="2:4" ht="39.9" customHeight="1" thickTop="1" thickBot="1" x14ac:dyDescent="0.35">
      <c r="B21" s="25" t="str">
        <f>Modifications!B3</f>
        <v>Modifications</v>
      </c>
      <c r="C21" s="157" t="str">
        <f>Modifications!D3</f>
        <v>Please add the Estimated Hours, Hourly Rate, and Ongoing Annual Cost, if applicable, to perform any required/optional Modifications.   The related Module and Spec # should be noted.</v>
      </c>
      <c r="D21" s="157"/>
    </row>
    <row r="22" spans="2:4" ht="39.9" customHeight="1" thickTop="1" thickBot="1" x14ac:dyDescent="0.35">
      <c r="B22" s="25" t="str">
        <f>'Other Implementation Services'!B3</f>
        <v>Other Implementation Services</v>
      </c>
      <c r="C22" s="157" t="str">
        <f>'Other Implementation Services'!C3</f>
        <v>Please add any Other Implementation Services  proposed including the Estimated Hours and Hourly Rate. Vendors may define additional items as desired.</v>
      </c>
      <c r="D22" s="157"/>
    </row>
    <row r="23" spans="2:4" ht="35.1" customHeight="1" thickTop="1" thickBot="1" x14ac:dyDescent="0.35">
      <c r="B23" s="25" t="str">
        <f>Optional!B3</f>
        <v>Optional Software and Services</v>
      </c>
      <c r="C23" s="150" t="str">
        <f>Optional!D3</f>
        <v>Please include any optional software and services within this tab, including Estimated Hours and Hourly Rate as applicable. Specify the type of optional item under Type.</v>
      </c>
      <c r="D23" s="151"/>
    </row>
    <row r="24" spans="2:4" ht="15" customHeight="1" thickTop="1" thickBot="1" x14ac:dyDescent="0.35">
      <c r="B24" s="21"/>
      <c r="C24" s="22"/>
      <c r="D24" s="23"/>
    </row>
    <row r="25" spans="2:4" ht="30" customHeight="1" thickTop="1" thickBot="1" x14ac:dyDescent="0.35">
      <c r="B25" s="152" t="s">
        <v>18</v>
      </c>
      <c r="C25" s="153"/>
      <c r="D25" s="154"/>
    </row>
    <row r="26" spans="2:4" ht="30" customHeight="1" thickTop="1" thickBot="1" x14ac:dyDescent="0.35">
      <c r="B26" s="146" t="s">
        <v>19</v>
      </c>
      <c r="C26" s="146"/>
      <c r="D26" s="82"/>
    </row>
    <row r="27" spans="2:4" ht="30" customHeight="1" thickTop="1" thickBot="1" x14ac:dyDescent="0.35">
      <c r="B27" s="146" t="s">
        <v>20</v>
      </c>
      <c r="C27" s="146"/>
      <c r="D27" s="82"/>
    </row>
    <row r="28" spans="2:4" ht="30" customHeight="1" thickTop="1" thickBot="1" x14ac:dyDescent="0.35">
      <c r="B28" s="146" t="s">
        <v>21</v>
      </c>
      <c r="C28" s="146"/>
      <c r="D28" s="82"/>
    </row>
    <row r="29" spans="2:4" ht="30" customHeight="1" thickTop="1" thickBot="1" x14ac:dyDescent="0.35">
      <c r="B29" s="146" t="s">
        <v>22</v>
      </c>
      <c r="C29" s="147"/>
      <c r="D29" s="82"/>
    </row>
    <row r="30" spans="2:4" ht="30" customHeight="1" thickTop="1" thickBot="1" x14ac:dyDescent="0.35">
      <c r="B30" s="146" t="s">
        <v>23</v>
      </c>
      <c r="C30" s="147"/>
      <c r="D30" s="82"/>
    </row>
    <row r="31" spans="2:4" ht="15" hidden="1" customHeight="1" x14ac:dyDescent="0.3"/>
    <row r="32" spans="2:4" ht="15" hidden="1" customHeight="1" x14ac:dyDescent="0.3"/>
    <row r="37" ht="15" hidden="1" customHeight="1" x14ac:dyDescent="0.3"/>
    <row r="38" ht="15" hidden="1" customHeight="1" x14ac:dyDescent="0.3"/>
    <row r="39" ht="15" hidden="1" customHeight="1" x14ac:dyDescent="0.3"/>
    <row r="40" ht="15" hidden="1" customHeight="1" x14ac:dyDescent="0.3"/>
    <row r="41" ht="15" hidden="1" customHeight="1" x14ac:dyDescent="0.3"/>
    <row r="42" ht="15" hidden="1" customHeight="1" x14ac:dyDescent="0.3"/>
    <row r="43" ht="15" hidden="1" customHeight="1" x14ac:dyDescent="0.3"/>
    <row r="44" ht="15" hidden="1" customHeight="1" x14ac:dyDescent="0.3"/>
    <row r="45" ht="15" hidden="1" customHeight="1" x14ac:dyDescent="0.3"/>
    <row r="46" ht="15" hidden="1" customHeight="1" x14ac:dyDescent="0.3"/>
    <row r="47" ht="15" customHeight="1" thickTop="1" thickBot="1" x14ac:dyDescent="0.35"/>
    <row r="48" ht="15" customHeight="1" thickTop="1" thickBot="1" x14ac:dyDescent="0.35"/>
    <row r="49" ht="15" customHeight="1" x14ac:dyDescent="0.3"/>
    <row r="54" ht="15" customHeight="1" x14ac:dyDescent="0.3"/>
    <row r="55" ht="15" customHeight="1" x14ac:dyDescent="0.3"/>
  </sheetData>
  <sheetProtection algorithmName="SHA-512" hashValue="Pj2cUJwvV4TLrmY5NkV2xILuPVMisOwlSYQRdS62Vj/Pe9rCC/9/NvI5RzhJB+sx3jGFUdde5YFUbi4gC6MD+Q==" saltValue="kdsKi4hnu53NINpkTlz3yQ==" spinCount="100000" sheet="1" formatCells="0" formatRows="0"/>
  <mergeCells count="24">
    <mergeCell ref="B2:D2"/>
    <mergeCell ref="B5:D5"/>
    <mergeCell ref="B25:D25"/>
    <mergeCell ref="B10:D10"/>
    <mergeCell ref="C11:D11"/>
    <mergeCell ref="C12:D12"/>
    <mergeCell ref="C13:D13"/>
    <mergeCell ref="C15:D15"/>
    <mergeCell ref="C16:D16"/>
    <mergeCell ref="C17:D17"/>
    <mergeCell ref="C21:D21"/>
    <mergeCell ref="C22:D22"/>
    <mergeCell ref="B6:C6"/>
    <mergeCell ref="C19:D19"/>
    <mergeCell ref="C14:D14"/>
    <mergeCell ref="C18:D18"/>
    <mergeCell ref="B30:C30"/>
    <mergeCell ref="B27:C27"/>
    <mergeCell ref="B28:C28"/>
    <mergeCell ref="B7:C7"/>
    <mergeCell ref="B29:C29"/>
    <mergeCell ref="C20:D20"/>
    <mergeCell ref="B26:C26"/>
    <mergeCell ref="C23:D23"/>
  </mergeCells>
  <dataValidations count="2">
    <dataValidation type="decimal" operator="greaterThanOrEqual" allowBlank="1" showErrorMessage="1" errorTitle="Invalid Entry" error="Please enter numeric values only and type any text in the comments column of the Proposal Summary tab." sqref="D26:D30" xr:uid="{00000000-0002-0000-0000-000001000000}">
      <formula1>0</formula1>
    </dataValidation>
    <dataValidation type="list" allowBlank="1" showInputMessage="1" showErrorMessage="1" sqref="D7" xr:uid="{7B0CD977-7414-4D78-9CB1-940E46F77244}">
      <formula1>"Vendor-Hosted/Cloud"</formula1>
    </dataValidation>
  </dataValidations>
  <printOptions horizontalCentered="1"/>
  <pageMargins left="0.25" right="0.25" top="0.75" bottom="0.25" header="0.3" footer="0.3"/>
  <pageSetup fitToHeight="0" orientation="landscape" r:id="rId1"/>
  <headerFooter scaleWithDoc="0">
    <oddHeader>&amp;C&amp;"-,Bold"City of Greeley, CO - RFP F23-07-062 for a Customer Information System and Implementation Services
&amp;"-,Italic"&amp;10Pricing Forms -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539B"/>
    <pageSetUpPr fitToPage="1"/>
  </sheetPr>
  <dimension ref="A1:J52"/>
  <sheetViews>
    <sheetView showGridLines="0" workbookViewId="0">
      <pane ySplit="4" topLeftCell="A5" activePane="bottomLeft" state="frozen"/>
      <selection activeCell="E22" sqref="E22"/>
      <selection pane="bottomLeft" activeCell="E5" sqref="E5"/>
    </sheetView>
  </sheetViews>
  <sheetFormatPr defaultColWidth="0" defaultRowHeight="14.4" zeroHeight="1" x14ac:dyDescent="0.3"/>
  <cols>
    <col min="1" max="1" width="3.6640625" style="57" customWidth="1"/>
    <col min="2" max="2" width="8.6640625" style="1" customWidth="1"/>
    <col min="3" max="3" width="24.6640625" style="1" customWidth="1"/>
    <col min="4" max="4" width="33.6640625" style="1" customWidth="1"/>
    <col min="5" max="8" width="12.6640625" style="1" customWidth="1"/>
    <col min="9" max="9" width="41.6640625" style="1" customWidth="1"/>
    <col min="10" max="10" width="3.6640625" style="57" customWidth="1"/>
    <col min="11" max="16384" width="9.109375" style="1" hidden="1"/>
  </cols>
  <sheetData>
    <row r="1" spans="1:10" s="59" customFormat="1" ht="15" thickBot="1" x14ac:dyDescent="0.35">
      <c r="A1" s="58"/>
      <c r="J1" s="60"/>
    </row>
    <row r="2" spans="1:10" ht="20.100000000000001" customHeight="1" x14ac:dyDescent="0.3">
      <c r="B2" s="170" t="str">
        <f>'Vendor Checklist'!D6</f>
        <v>Vendor Name</v>
      </c>
      <c r="C2" s="171"/>
      <c r="D2" s="172"/>
      <c r="E2" s="172"/>
      <c r="F2" s="172"/>
      <c r="G2" s="172"/>
      <c r="H2" s="172"/>
      <c r="I2" s="173"/>
    </row>
    <row r="3" spans="1:10" ht="30" customHeight="1" x14ac:dyDescent="0.3">
      <c r="B3" s="50" t="s">
        <v>113</v>
      </c>
      <c r="C3" s="51"/>
      <c r="D3" s="161" t="str">
        <f>"Please complete the Conversion Code, Estimated Hours, and Hourly Rate to perform the following " &amp; B3 &amp; "."</f>
        <v>Please complete the Conversion Code, Estimated Hours, and Hourly Rate to perform the following Data Conversion Services.</v>
      </c>
      <c r="E3" s="162"/>
      <c r="F3" s="162"/>
      <c r="G3" s="162"/>
      <c r="H3" s="162"/>
      <c r="I3" s="163"/>
    </row>
    <row r="4" spans="1:10" ht="30" customHeight="1" x14ac:dyDescent="0.3">
      <c r="B4" s="3" t="s">
        <v>114</v>
      </c>
      <c r="C4" s="36" t="s">
        <v>115</v>
      </c>
      <c r="D4" s="6" t="s">
        <v>116</v>
      </c>
      <c r="E4" s="5" t="s">
        <v>117</v>
      </c>
      <c r="F4" s="5" t="s">
        <v>72</v>
      </c>
      <c r="G4" s="5" t="s">
        <v>73</v>
      </c>
      <c r="H4" s="5" t="s">
        <v>26</v>
      </c>
      <c r="I4" s="11" t="s">
        <v>28</v>
      </c>
    </row>
    <row r="5" spans="1:10" ht="86.4" x14ac:dyDescent="0.3">
      <c r="B5" s="35">
        <v>1</v>
      </c>
      <c r="C5" s="37" t="s">
        <v>118</v>
      </c>
      <c r="D5" s="33" t="s">
        <v>119</v>
      </c>
      <c r="E5" s="128"/>
      <c r="F5" s="139"/>
      <c r="G5" s="137"/>
      <c r="H5" s="34">
        <f>IF(ISNUMBER(F5*G5),F5*G5,"N/A")</f>
        <v>0</v>
      </c>
      <c r="I5" s="88"/>
    </row>
    <row r="6" spans="1:10" ht="57.6" x14ac:dyDescent="0.3">
      <c r="B6" s="35">
        <v>2</v>
      </c>
      <c r="C6" s="37" t="s">
        <v>120</v>
      </c>
      <c r="D6" s="33" t="s">
        <v>121</v>
      </c>
      <c r="E6" s="128"/>
      <c r="F6" s="139"/>
      <c r="G6" s="137"/>
      <c r="H6" s="34">
        <f t="shared" ref="H6:H13" si="0">IF(ISNUMBER(F6*G6),F6*G6,"N/A")</f>
        <v>0</v>
      </c>
      <c r="I6" s="88" t="s">
        <v>122</v>
      </c>
    </row>
    <row r="7" spans="1:10" ht="43.2" x14ac:dyDescent="0.3">
      <c r="B7" s="35">
        <v>3</v>
      </c>
      <c r="C7" s="37" t="s">
        <v>123</v>
      </c>
      <c r="D7" s="33" t="s">
        <v>124</v>
      </c>
      <c r="E7" s="128"/>
      <c r="F7" s="139"/>
      <c r="G7" s="137"/>
      <c r="H7" s="34">
        <f t="shared" si="0"/>
        <v>0</v>
      </c>
      <c r="I7" s="88" t="s">
        <v>122</v>
      </c>
    </row>
    <row r="8" spans="1:10" ht="28.8" x14ac:dyDescent="0.3">
      <c r="B8" s="35">
        <v>4</v>
      </c>
      <c r="C8" s="37" t="s">
        <v>125</v>
      </c>
      <c r="D8" s="33" t="s">
        <v>126</v>
      </c>
      <c r="E8" s="128"/>
      <c r="F8" s="139"/>
      <c r="G8" s="137"/>
      <c r="H8" s="34">
        <f t="shared" si="0"/>
        <v>0</v>
      </c>
      <c r="I8" s="88" t="s">
        <v>122</v>
      </c>
    </row>
    <row r="9" spans="1:10" ht="55.2" customHeight="1" x14ac:dyDescent="0.3">
      <c r="B9" s="35">
        <v>5</v>
      </c>
      <c r="C9" s="37" t="s">
        <v>127</v>
      </c>
      <c r="D9" s="33" t="s">
        <v>128</v>
      </c>
      <c r="E9" s="128"/>
      <c r="F9" s="139"/>
      <c r="G9" s="137"/>
      <c r="H9" s="34">
        <f t="shared" si="0"/>
        <v>0</v>
      </c>
      <c r="I9" s="88" t="s">
        <v>122</v>
      </c>
    </row>
    <row r="10" spans="1:10" ht="28.8" x14ac:dyDescent="0.3">
      <c r="B10" s="35">
        <v>6</v>
      </c>
      <c r="C10" s="37" t="s">
        <v>129</v>
      </c>
      <c r="D10" s="33" t="s">
        <v>130</v>
      </c>
      <c r="E10" s="128"/>
      <c r="F10" s="139"/>
      <c r="G10" s="137"/>
      <c r="H10" s="34">
        <f t="shared" si="0"/>
        <v>0</v>
      </c>
      <c r="I10" s="88" t="s">
        <v>122</v>
      </c>
    </row>
    <row r="11" spans="1:10" ht="28.8" x14ac:dyDescent="0.3">
      <c r="B11" s="35">
        <v>7</v>
      </c>
      <c r="C11" s="37" t="s">
        <v>131</v>
      </c>
      <c r="D11" s="33" t="s">
        <v>132</v>
      </c>
      <c r="E11" s="128"/>
      <c r="F11" s="139"/>
      <c r="G11" s="137"/>
      <c r="H11" s="34">
        <f t="shared" si="0"/>
        <v>0</v>
      </c>
      <c r="I11" s="88"/>
    </row>
    <row r="12" spans="1:10" ht="28.8" x14ac:dyDescent="0.3">
      <c r="B12" s="35">
        <v>8</v>
      </c>
      <c r="C12" s="37" t="s">
        <v>133</v>
      </c>
      <c r="D12" s="33" t="s">
        <v>134</v>
      </c>
      <c r="E12" s="128"/>
      <c r="F12" s="139"/>
      <c r="G12" s="137"/>
      <c r="H12" s="34">
        <f t="shared" si="0"/>
        <v>0</v>
      </c>
      <c r="I12" s="88"/>
    </row>
    <row r="13" spans="1:10" ht="43.2" x14ac:dyDescent="0.3">
      <c r="B13" s="35">
        <v>9</v>
      </c>
      <c r="C13" s="37" t="s">
        <v>135</v>
      </c>
      <c r="D13" s="33" t="s">
        <v>136</v>
      </c>
      <c r="E13" s="128"/>
      <c r="F13" s="139"/>
      <c r="G13" s="137"/>
      <c r="H13" s="34">
        <f t="shared" si="0"/>
        <v>0</v>
      </c>
      <c r="I13" s="88"/>
    </row>
    <row r="14" spans="1:10" ht="15" thickBot="1" x14ac:dyDescent="0.35">
      <c r="B14" s="181" t="s">
        <v>33</v>
      </c>
      <c r="C14" s="182"/>
      <c r="D14" s="183"/>
      <c r="E14" s="38"/>
      <c r="F14" s="13">
        <f>SUM(F5:F13)</f>
        <v>0</v>
      </c>
      <c r="G14" s="10"/>
      <c r="H14" s="121">
        <f>SUM(H5:H13)</f>
        <v>0</v>
      </c>
      <c r="I14" s="12"/>
    </row>
    <row r="15" spans="1:10" s="59" customFormat="1" ht="15" thickBot="1" x14ac:dyDescent="0.35">
      <c r="A15" s="61"/>
      <c r="H15" s="60"/>
      <c r="I15" s="60"/>
      <c r="J15" s="62"/>
    </row>
    <row r="16" spans="1:10" ht="16.2" x14ac:dyDescent="0.3">
      <c r="B16" s="39" t="s">
        <v>137</v>
      </c>
      <c r="C16" s="40"/>
      <c r="D16" s="40"/>
      <c r="E16" s="40"/>
      <c r="F16" s="40"/>
      <c r="G16" s="41"/>
      <c r="H16" s="61"/>
      <c r="I16" s="62"/>
      <c r="J16" s="105"/>
    </row>
    <row r="17" spans="1:10" x14ac:dyDescent="0.3">
      <c r="B17" s="107" t="s">
        <v>138</v>
      </c>
      <c r="C17" s="60" t="s">
        <v>139</v>
      </c>
      <c r="D17" s="60"/>
      <c r="E17" s="60"/>
      <c r="F17" s="60"/>
      <c r="G17" s="108"/>
      <c r="H17" s="61"/>
      <c r="I17" s="62"/>
      <c r="J17" s="105"/>
    </row>
    <row r="18" spans="1:10" x14ac:dyDescent="0.3">
      <c r="B18" s="109" t="s">
        <v>140</v>
      </c>
      <c r="C18" s="62" t="s">
        <v>141</v>
      </c>
      <c r="D18" s="62"/>
      <c r="E18" s="62"/>
      <c r="F18" s="62"/>
      <c r="G18" s="110"/>
      <c r="H18" s="61"/>
      <c r="I18" s="62"/>
      <c r="J18" s="105"/>
    </row>
    <row r="19" spans="1:10" x14ac:dyDescent="0.3">
      <c r="B19" s="109" t="s">
        <v>142</v>
      </c>
      <c r="C19" s="62" t="s">
        <v>143</v>
      </c>
      <c r="D19" s="62"/>
      <c r="E19" s="62"/>
      <c r="F19" s="62"/>
      <c r="G19" s="110"/>
      <c r="H19" s="61"/>
      <c r="I19" s="62"/>
      <c r="J19" s="105"/>
    </row>
    <row r="20" spans="1:10" x14ac:dyDescent="0.3">
      <c r="B20" s="109" t="s">
        <v>144</v>
      </c>
      <c r="C20" s="62" t="s">
        <v>145</v>
      </c>
      <c r="D20" s="62"/>
      <c r="E20" s="62"/>
      <c r="F20" s="62"/>
      <c r="G20" s="110"/>
      <c r="H20" s="61"/>
      <c r="I20" s="62"/>
      <c r="J20" s="105"/>
    </row>
    <row r="21" spans="1:10" ht="15" thickBot="1" x14ac:dyDescent="0.35">
      <c r="B21" s="111" t="s">
        <v>146</v>
      </c>
      <c r="C21" s="112" t="s">
        <v>147</v>
      </c>
      <c r="D21" s="112"/>
      <c r="E21" s="112"/>
      <c r="F21" s="112"/>
      <c r="G21" s="113"/>
      <c r="H21" s="61"/>
      <c r="I21" s="62"/>
      <c r="J21" s="105"/>
    </row>
    <row r="22" spans="1:10" s="59" customFormat="1" x14ac:dyDescent="0.3">
      <c r="A22" s="61"/>
      <c r="H22" s="106"/>
      <c r="I22" s="106"/>
      <c r="J22" s="62"/>
    </row>
    <row r="23" spans="1:10" x14ac:dyDescent="0.3"/>
    <row r="24" spans="1:10" x14ac:dyDescent="0.3"/>
    <row r="25" spans="1:10" x14ac:dyDescent="0.3"/>
    <row r="26" spans="1:10" x14ac:dyDescent="0.3"/>
    <row r="27" spans="1:10" x14ac:dyDescent="0.3"/>
    <row r="28" spans="1:10" x14ac:dyDescent="0.3"/>
    <row r="29" spans="1:10" x14ac:dyDescent="0.3"/>
    <row r="30" spans="1:10" x14ac:dyDescent="0.3"/>
    <row r="31" spans="1:10" x14ac:dyDescent="0.3"/>
    <row r="32" spans="1:10" x14ac:dyDescent="0.3"/>
    <row r="33" x14ac:dyDescent="0.3"/>
    <row r="34" x14ac:dyDescent="0.3"/>
    <row r="35" x14ac:dyDescent="0.3"/>
    <row r="36" x14ac:dyDescent="0.3"/>
    <row r="37" x14ac:dyDescent="0.3"/>
    <row r="38" x14ac:dyDescent="0.3"/>
    <row r="47" x14ac:dyDescent="0.3"/>
    <row r="48" x14ac:dyDescent="0.3"/>
    <row r="49" x14ac:dyDescent="0.3"/>
    <row r="50" x14ac:dyDescent="0.3"/>
    <row r="51" x14ac:dyDescent="0.3"/>
    <row r="52" x14ac:dyDescent="0.3"/>
  </sheetData>
  <sheetProtection algorithmName="SHA-512" hashValue="MqSlBm1Ms4WEqTbQ14lf0UunKThj9/2OWICTTo4+m93L8spRiFt8sMI9BLtvz0qrGMheIY5eYTQ/pWuCz5SPFQ==" saltValue="lNzlCCrV5CcFsCeO0EuaBA==" spinCount="100000" sheet="1" formatCells="0" formatRows="0"/>
  <mergeCells count="3">
    <mergeCell ref="B14:D14"/>
    <mergeCell ref="B2:I2"/>
    <mergeCell ref="D3:I3"/>
  </mergeCells>
  <dataValidations count="2">
    <dataValidation type="list" allowBlank="1" showInputMessage="1" showErrorMessage="1" errorTitle="Invalid Code" error="Please select valid Data Conversion Code." promptTitle="Data Conversion Codes:" prompt="Refer to full definitions below table.  Quick reference is below:_x000a__x000a_A - Existing tools / scripts_x000a_B - Develop new scripts_x000a_C - Manual conversion_x000a_D - Other approach_x000a_E - Need clarification" sqref="E5:E13" xr:uid="{00000000-0002-0000-0A00-000000000000}">
      <formula1>$B$17:$B$21</formula1>
    </dataValidation>
    <dataValidation type="decimal" operator="greaterThanOrEqual" allowBlank="1" showErrorMessage="1" errorTitle="Invalid Entry" error="Please enter numeric values only and type any text in the comments column." sqref="F5:G13" xr:uid="{00000000-0002-0000-0A00-000001000000}">
      <formula1>0</formula1>
    </dataValidation>
  </dataValidations>
  <printOptions horizontalCentered="1"/>
  <pageMargins left="0.25" right="0.25" top="0.75" bottom="0.25" header="0.3" footer="0.3"/>
  <pageSetup scale="84"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68" id="{90906EE9-CB7E-4902-8945-488339E60559}">
            <xm:f>'Vendor Checklist'!#REF!='Vendor Checklist'!$AA$1</xm:f>
            <x14:dxf>
              <font>
                <b/>
                <i val="0"/>
                <color theme="0"/>
              </font>
              <fill>
                <patternFill>
                  <bgColor theme="1"/>
                </patternFill>
              </fill>
            </x14:dxf>
          </x14:cfRule>
          <xm:sqref>E5:G13</xm:sqref>
        </x14:conditionalFormatting>
        <x14:conditionalFormatting xmlns:xm="http://schemas.microsoft.com/office/excel/2006/main">
          <x14:cfRule type="expression" priority="869" id="{6BBD444F-9095-4A66-A575-9B735D41A6B9}">
            <xm:f>'Vendor Checklist'!#REF!='Vendor Checklist'!$AA$1</xm:f>
            <x14:dxf>
              <font>
                <color theme="0"/>
              </font>
            </x14:dxf>
          </x14:cfRule>
          <xm:sqref>D3:I3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539B"/>
    <pageSetUpPr fitToPage="1"/>
  </sheetPr>
  <dimension ref="A1:J49"/>
  <sheetViews>
    <sheetView showGridLines="0" tabSelected="1" workbookViewId="0">
      <pane ySplit="4" topLeftCell="A5" activePane="bottomLeft" state="frozen"/>
      <selection activeCell="E22" sqref="E22"/>
      <selection pane="bottomLeft" activeCell="G9" sqref="G9"/>
    </sheetView>
  </sheetViews>
  <sheetFormatPr defaultColWidth="0" defaultRowHeight="14.4" zeroHeight="1" x14ac:dyDescent="0.3"/>
  <cols>
    <col min="1" max="1" width="3.6640625" style="57" customWidth="1"/>
    <col min="2" max="2" width="25.6640625" style="1" customWidth="1"/>
    <col min="3" max="3" width="8.6640625" style="14" customWidth="1"/>
    <col min="4" max="4" width="32.6640625" style="1" customWidth="1"/>
    <col min="5" max="8" width="12.6640625" style="1" customWidth="1"/>
    <col min="9" max="9" width="41.6640625" style="1" customWidth="1"/>
    <col min="10" max="10" width="3.6640625" style="57" customWidth="1"/>
    <col min="11" max="16384" width="9.109375" style="1" hidden="1"/>
  </cols>
  <sheetData>
    <row r="1" spans="1:10" s="59" customFormat="1" ht="15" thickBot="1" x14ac:dyDescent="0.35">
      <c r="A1" s="58"/>
      <c r="C1" s="114"/>
      <c r="J1" s="60"/>
    </row>
    <row r="2" spans="1:10" ht="20.100000000000001" customHeight="1" x14ac:dyDescent="0.3">
      <c r="B2" s="170" t="str">
        <f>'Vendor Checklist'!D6</f>
        <v>Vendor Name</v>
      </c>
      <c r="C2" s="172"/>
      <c r="D2" s="172"/>
      <c r="E2" s="172"/>
      <c r="F2" s="172"/>
      <c r="G2" s="172"/>
      <c r="H2" s="172"/>
      <c r="I2" s="173"/>
    </row>
    <row r="3" spans="1:10" ht="30" customHeight="1" x14ac:dyDescent="0.3">
      <c r="B3" s="184" t="s">
        <v>148</v>
      </c>
      <c r="C3" s="185"/>
      <c r="D3" s="161" t="str">
        <f>"Please add the Estimated Hours, Hourly Rate, and Ongoing Annual Cost, if applicable, to perform any required/optional " &amp; B3 &amp; ".   The related Module and Spec # should be noted."</f>
        <v>Please add the Estimated Hours, Hourly Rate, and Ongoing Annual Cost, if applicable, to perform any required/optional Modifications.   The related Module and Spec # should be noted.</v>
      </c>
      <c r="E3" s="162"/>
      <c r="F3" s="162"/>
      <c r="G3" s="162"/>
      <c r="H3" s="162"/>
      <c r="I3" s="163"/>
    </row>
    <row r="4" spans="1:10" ht="30" customHeight="1" x14ac:dyDescent="0.3">
      <c r="B4" s="3" t="s">
        <v>149</v>
      </c>
      <c r="C4" s="49" t="s">
        <v>150</v>
      </c>
      <c r="D4" s="6" t="s">
        <v>151</v>
      </c>
      <c r="E4" s="5" t="s">
        <v>72</v>
      </c>
      <c r="F4" s="5" t="s">
        <v>73</v>
      </c>
      <c r="G4" s="5" t="s">
        <v>26</v>
      </c>
      <c r="H4" s="5" t="s">
        <v>27</v>
      </c>
      <c r="I4" s="11" t="s">
        <v>28</v>
      </c>
    </row>
    <row r="5" spans="1:10" x14ac:dyDescent="0.3">
      <c r="B5" s="138"/>
      <c r="C5" s="140"/>
      <c r="D5" s="141"/>
      <c r="E5" s="139"/>
      <c r="F5" s="137"/>
      <c r="G5" s="34">
        <f t="shared" ref="G5:G24" si="0">IF(ISNUMBER(E5*F5),E5*F5,"N/A")</f>
        <v>0</v>
      </c>
      <c r="H5" s="137"/>
      <c r="I5" s="142"/>
    </row>
    <row r="6" spans="1:10" x14ac:dyDescent="0.3">
      <c r="B6" s="138"/>
      <c r="C6" s="140"/>
      <c r="D6" s="141"/>
      <c r="E6" s="139"/>
      <c r="F6" s="137"/>
      <c r="G6" s="34">
        <f t="shared" si="0"/>
        <v>0</v>
      </c>
      <c r="H6" s="137"/>
      <c r="I6" s="142"/>
    </row>
    <row r="7" spans="1:10" x14ac:dyDescent="0.3">
      <c r="B7" s="138"/>
      <c r="C7" s="140"/>
      <c r="D7" s="141"/>
      <c r="E7" s="139"/>
      <c r="F7" s="137"/>
      <c r="G7" s="34">
        <f t="shared" si="0"/>
        <v>0</v>
      </c>
      <c r="H7" s="137"/>
      <c r="I7" s="142"/>
    </row>
    <row r="8" spans="1:10" x14ac:dyDescent="0.3">
      <c r="B8" s="138"/>
      <c r="C8" s="140"/>
      <c r="D8" s="141"/>
      <c r="E8" s="139"/>
      <c r="F8" s="137"/>
      <c r="G8" s="34">
        <f t="shared" si="0"/>
        <v>0</v>
      </c>
      <c r="H8" s="137"/>
      <c r="I8" s="142"/>
    </row>
    <row r="9" spans="1:10" x14ac:dyDescent="0.3">
      <c r="B9" s="138"/>
      <c r="C9" s="140"/>
      <c r="D9" s="141"/>
      <c r="E9" s="139"/>
      <c r="F9" s="137"/>
      <c r="G9" s="34">
        <f t="shared" si="0"/>
        <v>0</v>
      </c>
      <c r="H9" s="137"/>
      <c r="I9" s="142"/>
    </row>
    <row r="10" spans="1:10" x14ac:dyDescent="0.3">
      <c r="B10" s="138"/>
      <c r="C10" s="140"/>
      <c r="D10" s="141"/>
      <c r="E10" s="139"/>
      <c r="F10" s="137"/>
      <c r="G10" s="34">
        <f t="shared" si="0"/>
        <v>0</v>
      </c>
      <c r="H10" s="137"/>
      <c r="I10" s="142"/>
    </row>
    <row r="11" spans="1:10" x14ac:dyDescent="0.3">
      <c r="B11" s="138"/>
      <c r="C11" s="140"/>
      <c r="D11" s="141"/>
      <c r="E11" s="139"/>
      <c r="F11" s="137"/>
      <c r="G11" s="34">
        <f t="shared" si="0"/>
        <v>0</v>
      </c>
      <c r="H11" s="137"/>
      <c r="I11" s="142"/>
    </row>
    <row r="12" spans="1:10" x14ac:dyDescent="0.3">
      <c r="B12" s="138"/>
      <c r="C12" s="140"/>
      <c r="D12" s="141"/>
      <c r="E12" s="139"/>
      <c r="F12" s="137"/>
      <c r="G12" s="34">
        <f t="shared" si="0"/>
        <v>0</v>
      </c>
      <c r="H12" s="137"/>
      <c r="I12" s="142"/>
    </row>
    <row r="13" spans="1:10" x14ac:dyDescent="0.3">
      <c r="B13" s="138"/>
      <c r="C13" s="140"/>
      <c r="D13" s="141"/>
      <c r="E13" s="139"/>
      <c r="F13" s="137"/>
      <c r="G13" s="34">
        <f t="shared" si="0"/>
        <v>0</v>
      </c>
      <c r="H13" s="137"/>
      <c r="I13" s="142"/>
    </row>
    <row r="14" spans="1:10" x14ac:dyDescent="0.3">
      <c r="B14" s="138"/>
      <c r="C14" s="140"/>
      <c r="D14" s="141"/>
      <c r="E14" s="139"/>
      <c r="F14" s="137"/>
      <c r="G14" s="34">
        <f t="shared" si="0"/>
        <v>0</v>
      </c>
      <c r="H14" s="137"/>
      <c r="I14" s="142"/>
    </row>
    <row r="15" spans="1:10" x14ac:dyDescent="0.3">
      <c r="B15" s="138"/>
      <c r="C15" s="140"/>
      <c r="D15" s="141"/>
      <c r="E15" s="139"/>
      <c r="F15" s="137"/>
      <c r="G15" s="34">
        <f t="shared" si="0"/>
        <v>0</v>
      </c>
      <c r="H15" s="137"/>
      <c r="I15" s="142"/>
    </row>
    <row r="16" spans="1:10" x14ac:dyDescent="0.3">
      <c r="B16" s="138"/>
      <c r="C16" s="140"/>
      <c r="D16" s="141"/>
      <c r="E16" s="139"/>
      <c r="F16" s="137"/>
      <c r="G16" s="34">
        <f t="shared" si="0"/>
        <v>0</v>
      </c>
      <c r="H16" s="137"/>
      <c r="I16" s="142"/>
    </row>
    <row r="17" spans="1:10" x14ac:dyDescent="0.3">
      <c r="B17" s="138"/>
      <c r="C17" s="140"/>
      <c r="D17" s="141"/>
      <c r="E17" s="139"/>
      <c r="F17" s="137"/>
      <c r="G17" s="34">
        <f t="shared" si="0"/>
        <v>0</v>
      </c>
      <c r="H17" s="137"/>
      <c r="I17" s="142"/>
    </row>
    <row r="18" spans="1:10" x14ac:dyDescent="0.3">
      <c r="B18" s="138"/>
      <c r="C18" s="140"/>
      <c r="D18" s="141"/>
      <c r="E18" s="139"/>
      <c r="F18" s="137"/>
      <c r="G18" s="34">
        <f t="shared" si="0"/>
        <v>0</v>
      </c>
      <c r="H18" s="137"/>
      <c r="I18" s="142"/>
    </row>
    <row r="19" spans="1:10" x14ac:dyDescent="0.3">
      <c r="B19" s="138"/>
      <c r="C19" s="140"/>
      <c r="D19" s="141"/>
      <c r="E19" s="139"/>
      <c r="F19" s="137"/>
      <c r="G19" s="34">
        <f t="shared" si="0"/>
        <v>0</v>
      </c>
      <c r="H19" s="137"/>
      <c r="I19" s="142"/>
    </row>
    <row r="20" spans="1:10" x14ac:dyDescent="0.3">
      <c r="B20" s="138"/>
      <c r="C20" s="140"/>
      <c r="D20" s="141"/>
      <c r="E20" s="139"/>
      <c r="F20" s="137"/>
      <c r="G20" s="34">
        <f t="shared" si="0"/>
        <v>0</v>
      </c>
      <c r="H20" s="137"/>
      <c r="I20" s="142"/>
    </row>
    <row r="21" spans="1:10" x14ac:dyDescent="0.3">
      <c r="B21" s="138"/>
      <c r="C21" s="140"/>
      <c r="D21" s="141"/>
      <c r="E21" s="139"/>
      <c r="F21" s="137"/>
      <c r="G21" s="34">
        <f t="shared" si="0"/>
        <v>0</v>
      </c>
      <c r="H21" s="137"/>
      <c r="I21" s="142"/>
    </row>
    <row r="22" spans="1:10" x14ac:dyDescent="0.3">
      <c r="B22" s="138"/>
      <c r="C22" s="140"/>
      <c r="D22" s="141"/>
      <c r="E22" s="139"/>
      <c r="F22" s="137"/>
      <c r="G22" s="34">
        <f t="shared" si="0"/>
        <v>0</v>
      </c>
      <c r="H22" s="137"/>
      <c r="I22" s="142"/>
    </row>
    <row r="23" spans="1:10" x14ac:dyDescent="0.3">
      <c r="B23" s="138"/>
      <c r="C23" s="140"/>
      <c r="D23" s="141"/>
      <c r="E23" s="139"/>
      <c r="F23" s="137"/>
      <c r="G23" s="34">
        <f t="shared" si="0"/>
        <v>0</v>
      </c>
      <c r="H23" s="137"/>
      <c r="I23" s="142"/>
    </row>
    <row r="24" spans="1:10" x14ac:dyDescent="0.3">
      <c r="B24" s="138"/>
      <c r="C24" s="140"/>
      <c r="D24" s="141"/>
      <c r="E24" s="139"/>
      <c r="F24" s="137"/>
      <c r="G24" s="34">
        <f t="shared" si="0"/>
        <v>0</v>
      </c>
      <c r="H24" s="137"/>
      <c r="I24" s="142"/>
    </row>
    <row r="25" spans="1:10" ht="15" thickBot="1" x14ac:dyDescent="0.35">
      <c r="B25" s="181" t="str">
        <f>'Proposal Summary'!B16</f>
        <v>Grand Total</v>
      </c>
      <c r="C25" s="182"/>
      <c r="D25" s="183"/>
      <c r="E25" s="13">
        <f>SUM(E5:E24)</f>
        <v>0</v>
      </c>
      <c r="F25" s="10"/>
      <c r="G25" s="10">
        <f>SUM(G5:G24)</f>
        <v>0</v>
      </c>
      <c r="H25" s="10">
        <f>SUM(H5:H24)</f>
        <v>0</v>
      </c>
      <c r="I25" s="12"/>
    </row>
    <row r="26" spans="1:10" s="59" customFormat="1" x14ac:dyDescent="0.3">
      <c r="A26" s="61"/>
      <c r="C26" s="114"/>
      <c r="J26" s="62"/>
    </row>
    <row r="27" spans="1:10" x14ac:dyDescent="0.3"/>
    <row r="28" spans="1:10" x14ac:dyDescent="0.3"/>
    <row r="29" spans="1:10" x14ac:dyDescent="0.3"/>
    <row r="30" spans="1:10" x14ac:dyDescent="0.3"/>
    <row r="31" spans="1:10" x14ac:dyDescent="0.3"/>
    <row r="32" spans="1:10" x14ac:dyDescent="0.3"/>
    <row r="47" x14ac:dyDescent="0.3"/>
    <row r="48" x14ac:dyDescent="0.3"/>
    <row r="49" x14ac:dyDescent="0.3"/>
  </sheetData>
  <sheetProtection algorithmName="SHA-512" hashValue="w+oElmXbELjbBKu9e0AgXHaWbj9hrf8bngex+K81Vzg6EMXSxkE+9kVASRlLTmNhK0ipL4BFdMgMxzMyEalrog==" saltValue="px/dAwQ+6C+44Xq1OlcjRg==" spinCount="100000" sheet="1" formatCells="0" formatRows="0"/>
  <mergeCells count="4">
    <mergeCell ref="B25:D25"/>
    <mergeCell ref="B2:I2"/>
    <mergeCell ref="B3:C3"/>
    <mergeCell ref="D3:I3"/>
  </mergeCells>
  <dataValidations count="1">
    <dataValidation type="decimal" operator="greaterThanOrEqual" allowBlank="1" showErrorMessage="1" errorTitle="Invalid Entry" error="Please enter numeric values only and type any text in the comments column." sqref="H5:H24 E5:F24" xr:uid="{00000000-0002-0000-0D00-000000000000}">
      <formula1>0</formula1>
    </dataValidation>
  </dataValidations>
  <printOptions horizontalCentered="1"/>
  <pageMargins left="0.25" right="0.25" top="0.75" bottom="0.25" header="0.3" footer="0.3"/>
  <pageSetup scale="84"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70" id="{9E23B7DC-0ECB-4DB6-88A5-82DC6412A21B}">
            <xm:f>'Vendor Checklist'!#REF!='Vendor Checklist'!$AA$1</xm:f>
            <x14:dxf>
              <font>
                <color theme="0"/>
              </font>
            </x14:dxf>
          </x14:cfRule>
          <xm:sqref>D3:I3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539B"/>
    <pageSetUpPr fitToPage="1"/>
  </sheetPr>
  <dimension ref="A1:H38"/>
  <sheetViews>
    <sheetView showGridLines="0" zoomScale="85" zoomScaleNormal="85" workbookViewId="0">
      <pane ySplit="4" topLeftCell="A5" activePane="bottomLeft" state="frozen"/>
      <selection activeCell="E22" sqref="E22"/>
      <selection pane="bottomLeft" activeCell="B5" sqref="B5"/>
    </sheetView>
  </sheetViews>
  <sheetFormatPr defaultColWidth="0" defaultRowHeight="14.4" zeroHeight="1" x14ac:dyDescent="0.3"/>
  <cols>
    <col min="1" max="1" width="3.6640625" style="64" customWidth="1"/>
    <col min="2" max="2" width="44.109375" customWidth="1"/>
    <col min="3" max="6" width="12.6640625" customWidth="1"/>
    <col min="7" max="7" width="53.6640625" customWidth="1"/>
    <col min="8" max="8" width="3.6640625" style="64" customWidth="1"/>
    <col min="9" max="16384" width="9.109375" hidden="1"/>
  </cols>
  <sheetData>
    <row r="1" spans="1:8" s="63" customFormat="1" ht="15" thickBot="1" x14ac:dyDescent="0.35">
      <c r="A1" s="67"/>
      <c r="H1" s="68"/>
    </row>
    <row r="2" spans="1:8" s="1" customFormat="1" ht="20.100000000000001" customHeight="1" x14ac:dyDescent="0.3">
      <c r="A2" s="57"/>
      <c r="B2" s="170" t="str">
        <f>'Vendor Checklist'!D6</f>
        <v>Vendor Name</v>
      </c>
      <c r="C2" s="172"/>
      <c r="D2" s="172"/>
      <c r="E2" s="172"/>
      <c r="F2" s="186"/>
      <c r="G2" s="173"/>
      <c r="H2" s="57"/>
    </row>
    <row r="3" spans="1:8" s="1" customFormat="1" ht="30" customHeight="1" x14ac:dyDescent="0.3">
      <c r="A3" s="57"/>
      <c r="B3" s="50" t="s">
        <v>152</v>
      </c>
      <c r="C3" s="161" t="s">
        <v>153</v>
      </c>
      <c r="D3" s="162"/>
      <c r="E3" s="162"/>
      <c r="F3" s="162"/>
      <c r="G3" s="163"/>
      <c r="H3" s="57"/>
    </row>
    <row r="4" spans="1:8" s="1" customFormat="1" ht="30" customHeight="1" x14ac:dyDescent="0.3">
      <c r="A4" s="57"/>
      <c r="B4" s="4" t="s">
        <v>25</v>
      </c>
      <c r="C4" s="5" t="str">
        <f>'Implementation Services'!C4</f>
        <v>Estimated Hours</v>
      </c>
      <c r="D4" s="5" t="s">
        <v>73</v>
      </c>
      <c r="E4" s="5" t="s">
        <v>63</v>
      </c>
      <c r="F4" s="76" t="s">
        <v>65</v>
      </c>
      <c r="G4" s="8" t="s">
        <v>28</v>
      </c>
      <c r="H4" s="57"/>
    </row>
    <row r="5" spans="1:8" x14ac:dyDescent="0.3">
      <c r="B5" s="89" t="s">
        <v>154</v>
      </c>
      <c r="C5" s="144"/>
      <c r="D5" s="144"/>
      <c r="E5" s="28">
        <f>IF(ISNUMBER(C5*D5),C5*D5,"N/A")</f>
        <v>0</v>
      </c>
      <c r="F5" s="145"/>
      <c r="G5" s="87"/>
    </row>
    <row r="6" spans="1:8" x14ac:dyDescent="0.3">
      <c r="B6" s="89" t="s">
        <v>155</v>
      </c>
      <c r="C6" s="144"/>
      <c r="D6" s="144"/>
      <c r="E6" s="28">
        <f t="shared" ref="E6:E19" si="0">IF(ISNUMBER(C6*D6),C6*D6,"N/A")</f>
        <v>0</v>
      </c>
      <c r="F6" s="145"/>
      <c r="G6" s="87" t="s">
        <v>122</v>
      </c>
    </row>
    <row r="7" spans="1:8" x14ac:dyDescent="0.3">
      <c r="B7" s="89" t="s">
        <v>156</v>
      </c>
      <c r="C7" s="144"/>
      <c r="D7" s="144"/>
      <c r="E7" s="28">
        <f t="shared" si="0"/>
        <v>0</v>
      </c>
      <c r="F7" s="145"/>
      <c r="G7" s="87" t="s">
        <v>122</v>
      </c>
    </row>
    <row r="8" spans="1:8" x14ac:dyDescent="0.3">
      <c r="B8" s="89" t="s">
        <v>157</v>
      </c>
      <c r="C8" s="144"/>
      <c r="D8" s="144"/>
      <c r="E8" s="28">
        <f t="shared" si="0"/>
        <v>0</v>
      </c>
      <c r="F8" s="145"/>
      <c r="G8" s="87" t="s">
        <v>122</v>
      </c>
    </row>
    <row r="9" spans="1:8" x14ac:dyDescent="0.3">
      <c r="B9" s="89" t="s">
        <v>158</v>
      </c>
      <c r="C9" s="144"/>
      <c r="D9" s="144"/>
      <c r="E9" s="28">
        <f t="shared" si="0"/>
        <v>0</v>
      </c>
      <c r="F9" s="145"/>
      <c r="G9" s="87" t="s">
        <v>122</v>
      </c>
    </row>
    <row r="10" spans="1:8" x14ac:dyDescent="0.3">
      <c r="B10" s="89" t="s">
        <v>159</v>
      </c>
      <c r="C10" s="144"/>
      <c r="D10" s="144"/>
      <c r="E10" s="28">
        <f t="shared" si="0"/>
        <v>0</v>
      </c>
      <c r="F10" s="145"/>
      <c r="G10" s="87" t="s">
        <v>122</v>
      </c>
    </row>
    <row r="11" spans="1:8" x14ac:dyDescent="0.3">
      <c r="B11" s="89" t="s">
        <v>160</v>
      </c>
      <c r="C11" s="144"/>
      <c r="D11" s="144"/>
      <c r="E11" s="28">
        <f t="shared" si="0"/>
        <v>0</v>
      </c>
      <c r="F11" s="145"/>
      <c r="G11" s="87" t="s">
        <v>122</v>
      </c>
    </row>
    <row r="12" spans="1:8" x14ac:dyDescent="0.3">
      <c r="B12" s="89" t="s">
        <v>161</v>
      </c>
      <c r="C12" s="144"/>
      <c r="D12" s="144"/>
      <c r="E12" s="28">
        <f t="shared" si="0"/>
        <v>0</v>
      </c>
      <c r="F12" s="145"/>
      <c r="G12" s="87" t="s">
        <v>122</v>
      </c>
    </row>
    <row r="13" spans="1:8" x14ac:dyDescent="0.3">
      <c r="B13" s="89"/>
      <c r="C13" s="144"/>
      <c r="D13" s="144"/>
      <c r="E13" s="28">
        <f t="shared" si="0"/>
        <v>0</v>
      </c>
      <c r="F13" s="90"/>
      <c r="G13" s="87" t="s">
        <v>122</v>
      </c>
    </row>
    <row r="14" spans="1:8" x14ac:dyDescent="0.3">
      <c r="B14" s="89"/>
      <c r="C14" s="144"/>
      <c r="D14" s="144"/>
      <c r="E14" s="28">
        <f t="shared" si="0"/>
        <v>0</v>
      </c>
      <c r="F14" s="90"/>
      <c r="G14" s="87" t="s">
        <v>122</v>
      </c>
    </row>
    <row r="15" spans="1:8" x14ac:dyDescent="0.3">
      <c r="B15" s="89"/>
      <c r="C15" s="85"/>
      <c r="D15" s="86"/>
      <c r="E15" s="28">
        <f t="shared" si="0"/>
        <v>0</v>
      </c>
      <c r="F15" s="90"/>
      <c r="G15" s="87" t="s">
        <v>122</v>
      </c>
    </row>
    <row r="16" spans="1:8" x14ac:dyDescent="0.3">
      <c r="B16" s="89"/>
      <c r="C16" s="85"/>
      <c r="D16" s="86"/>
      <c r="E16" s="28">
        <f t="shared" si="0"/>
        <v>0</v>
      </c>
      <c r="F16" s="90"/>
      <c r="G16" s="87" t="s">
        <v>122</v>
      </c>
    </row>
    <row r="17" spans="1:8" x14ac:dyDescent="0.3">
      <c r="B17" s="89"/>
      <c r="C17" s="85"/>
      <c r="D17" s="86"/>
      <c r="E17" s="28">
        <f t="shared" si="0"/>
        <v>0</v>
      </c>
      <c r="F17" s="90"/>
      <c r="G17" s="87" t="s">
        <v>122</v>
      </c>
    </row>
    <row r="18" spans="1:8" x14ac:dyDescent="0.3">
      <c r="B18" s="89"/>
      <c r="C18" s="85"/>
      <c r="D18" s="86"/>
      <c r="E18" s="28">
        <f t="shared" si="0"/>
        <v>0</v>
      </c>
      <c r="F18" s="90"/>
      <c r="G18" s="87" t="s">
        <v>122</v>
      </c>
    </row>
    <row r="19" spans="1:8" x14ac:dyDescent="0.3">
      <c r="B19" s="89"/>
      <c r="C19" s="85"/>
      <c r="D19" s="86"/>
      <c r="E19" s="28">
        <f t="shared" si="0"/>
        <v>0</v>
      </c>
      <c r="F19" s="90"/>
      <c r="G19" s="87" t="s">
        <v>122</v>
      </c>
    </row>
    <row r="20" spans="1:8" s="1" customFormat="1" ht="15" thickBot="1" x14ac:dyDescent="0.35">
      <c r="A20" s="57"/>
      <c r="B20" s="95" t="str">
        <f>'Proposal Summary'!B16</f>
        <v>Grand Total</v>
      </c>
      <c r="C20" s="13">
        <f ca="1">SUM(C5:OFFSET(C20,-1,0))</f>
        <v>0</v>
      </c>
      <c r="D20" s="10"/>
      <c r="E20" s="10">
        <f ca="1">SUM(E5:OFFSET(E20,-1,0))</f>
        <v>0</v>
      </c>
      <c r="F20" s="10">
        <f ca="1">SUM(F5:OFFSET(F20,-1,0))</f>
        <v>0</v>
      </c>
      <c r="G20" s="96"/>
      <c r="H20" s="57"/>
    </row>
    <row r="21" spans="1:8" s="63" customFormat="1" x14ac:dyDescent="0.3">
      <c r="A21" s="65"/>
      <c r="H21" s="66"/>
    </row>
    <row r="22" spans="1:8" x14ac:dyDescent="0.3"/>
    <row r="23" spans="1:8" x14ac:dyDescent="0.3"/>
    <row r="24" spans="1:8" x14ac:dyDescent="0.3"/>
    <row r="25" spans="1:8" x14ac:dyDescent="0.3"/>
    <row r="26" spans="1:8" x14ac:dyDescent="0.3"/>
    <row r="27" spans="1:8" x14ac:dyDescent="0.3"/>
    <row r="28" spans="1:8" x14ac:dyDescent="0.3"/>
    <row r="31" spans="1:8" x14ac:dyDescent="0.3"/>
    <row r="32" spans="1:8" x14ac:dyDescent="0.3"/>
    <row r="38" x14ac:dyDescent="0.3"/>
  </sheetData>
  <sheetProtection algorithmName="SHA-512" hashValue="WbaxO6VChkFpzjWdhRvTHp/eyCUenRbTm9qvcLNCtai/39w/mlEChLir3fb2h7FcBguYvPGeecQ5We9Y1YQwOA==" saltValue="6lY2Ml6Vq/VcH1dM3WVunw==" spinCount="100000" sheet="1" formatCells="0" formatRows="0"/>
  <mergeCells count="2">
    <mergeCell ref="B2:G2"/>
    <mergeCell ref="C3:G3"/>
  </mergeCells>
  <dataValidations count="1">
    <dataValidation type="decimal" operator="greaterThanOrEqual" allowBlank="1" showErrorMessage="1" errorTitle="Invalid Entry" error="Please enter numeric values only and type any text in the comments column." sqref="C5:D19" xr:uid="{00000000-0002-0000-0E00-000000000000}">
      <formula1>0</formula1>
    </dataValidation>
  </dataValidations>
  <printOptions horizontalCentered="1"/>
  <pageMargins left="0.25" right="0.25" top="0.75" bottom="0.25" header="0.3" footer="0.3"/>
  <pageSetup scale="90"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71" id="{81DA9699-17B3-4DE4-BA82-867645C2944C}">
            <xm:f>'Vendor Checklist'!#REF!='Vendor Checklist'!$AA$1</xm:f>
            <x14:dxf>
              <font>
                <color theme="0"/>
              </font>
            </x14:dxf>
          </x14:cfRule>
          <xm:sqref>C3:G3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4764-F011-44C0-946C-A61678A4C5B7}">
  <sheetPr codeName="Sheet9">
    <tabColor rgb="FF00539B"/>
    <pageSetUpPr fitToPage="1"/>
  </sheetPr>
  <dimension ref="A1:I38"/>
  <sheetViews>
    <sheetView showGridLines="0" zoomScale="85" zoomScaleNormal="85" workbookViewId="0">
      <pane ySplit="4" topLeftCell="A5" activePane="bottomLeft" state="frozen"/>
      <selection activeCell="E22" sqref="E22"/>
      <selection pane="bottomLeft" activeCell="B5" sqref="B5"/>
    </sheetView>
  </sheetViews>
  <sheetFormatPr defaultColWidth="0" defaultRowHeight="14.4" zeroHeight="1" x14ac:dyDescent="0.3"/>
  <cols>
    <col min="1" max="1" width="3.6640625" style="64" customWidth="1"/>
    <col min="2" max="2" width="41.88671875" customWidth="1"/>
    <col min="3" max="3" width="12.5546875" style="14" customWidth="1"/>
    <col min="4" max="7" width="12.6640625" customWidth="1"/>
    <col min="8" max="8" width="53.6640625" customWidth="1"/>
    <col min="9" max="9" width="3.6640625" style="64" customWidth="1"/>
    <col min="10" max="16384" width="9.109375" hidden="1"/>
  </cols>
  <sheetData>
    <row r="1" spans="1:9" s="63" customFormat="1" ht="15" thickBot="1" x14ac:dyDescent="0.35">
      <c r="A1" s="67"/>
      <c r="C1" s="114"/>
      <c r="I1" s="68"/>
    </row>
    <row r="2" spans="1:9" s="1" customFormat="1" ht="20.100000000000001" customHeight="1" x14ac:dyDescent="0.3">
      <c r="A2" s="57"/>
      <c r="B2" s="170" t="str">
        <f>'Vendor Checklist'!D6</f>
        <v>Vendor Name</v>
      </c>
      <c r="C2" s="171"/>
      <c r="D2" s="172"/>
      <c r="E2" s="172"/>
      <c r="F2" s="172"/>
      <c r="G2" s="186"/>
      <c r="H2" s="173"/>
      <c r="I2" s="57"/>
    </row>
    <row r="3" spans="1:9" s="1" customFormat="1" ht="30" customHeight="1" x14ac:dyDescent="0.3">
      <c r="A3" s="57"/>
      <c r="B3" s="50" t="s">
        <v>34</v>
      </c>
      <c r="C3" s="97"/>
      <c r="D3" s="161" t="s">
        <v>162</v>
      </c>
      <c r="E3" s="162"/>
      <c r="F3" s="162"/>
      <c r="G3" s="162"/>
      <c r="H3" s="163"/>
      <c r="I3" s="57"/>
    </row>
    <row r="4" spans="1:9" s="1" customFormat="1" ht="30" customHeight="1" x14ac:dyDescent="0.3">
      <c r="A4" s="57"/>
      <c r="B4" s="4" t="s">
        <v>25</v>
      </c>
      <c r="C4" s="98" t="s">
        <v>163</v>
      </c>
      <c r="D4" s="5" t="str">
        <f>'Implementation Services'!C4</f>
        <v>Estimated Hours</v>
      </c>
      <c r="E4" s="5" t="s">
        <v>73</v>
      </c>
      <c r="F4" s="5" t="s">
        <v>63</v>
      </c>
      <c r="G4" s="76" t="s">
        <v>65</v>
      </c>
      <c r="H4" s="8" t="s">
        <v>28</v>
      </c>
      <c r="I4" s="57"/>
    </row>
    <row r="5" spans="1:9" x14ac:dyDescent="0.3">
      <c r="B5" s="89"/>
      <c r="C5" s="99"/>
      <c r="D5" s="85"/>
      <c r="E5" s="86"/>
      <c r="F5" s="143">
        <f>IF(ISNUMBER(D5*E5),D5*E5,"N/A")</f>
        <v>0</v>
      </c>
      <c r="G5" s="90"/>
      <c r="H5" s="87"/>
    </row>
    <row r="6" spans="1:9" x14ac:dyDescent="0.3">
      <c r="B6" s="89"/>
      <c r="C6" s="99"/>
      <c r="D6" s="85"/>
      <c r="E6" s="86"/>
      <c r="F6" s="143">
        <f t="shared" ref="F6:F19" si="0">IF(ISNUMBER(D6*E6),D6*E6,"N/A")</f>
        <v>0</v>
      </c>
      <c r="G6" s="90"/>
      <c r="H6" s="87" t="s">
        <v>122</v>
      </c>
    </row>
    <row r="7" spans="1:9" x14ac:dyDescent="0.3">
      <c r="B7" s="89"/>
      <c r="C7" s="99"/>
      <c r="D7" s="85"/>
      <c r="E7" s="86"/>
      <c r="F7" s="143">
        <f t="shared" si="0"/>
        <v>0</v>
      </c>
      <c r="G7" s="90"/>
      <c r="H7" s="87" t="s">
        <v>122</v>
      </c>
    </row>
    <row r="8" spans="1:9" x14ac:dyDescent="0.3">
      <c r="B8" s="89"/>
      <c r="C8" s="99"/>
      <c r="D8" s="85"/>
      <c r="E8" s="86"/>
      <c r="F8" s="143">
        <f t="shared" si="0"/>
        <v>0</v>
      </c>
      <c r="G8" s="90"/>
      <c r="H8" s="87" t="s">
        <v>122</v>
      </c>
    </row>
    <row r="9" spans="1:9" x14ac:dyDescent="0.3">
      <c r="B9" s="89"/>
      <c r="C9" s="99"/>
      <c r="D9" s="85"/>
      <c r="E9" s="86"/>
      <c r="F9" s="143">
        <f t="shared" si="0"/>
        <v>0</v>
      </c>
      <c r="G9" s="90"/>
      <c r="H9" s="87" t="s">
        <v>122</v>
      </c>
    </row>
    <row r="10" spans="1:9" x14ac:dyDescent="0.3">
      <c r="B10" s="89"/>
      <c r="C10" s="99"/>
      <c r="D10" s="85"/>
      <c r="E10" s="86"/>
      <c r="F10" s="143">
        <f t="shared" si="0"/>
        <v>0</v>
      </c>
      <c r="G10" s="90"/>
      <c r="H10" s="87" t="s">
        <v>122</v>
      </c>
    </row>
    <row r="11" spans="1:9" x14ac:dyDescent="0.3">
      <c r="B11" s="89"/>
      <c r="C11" s="99"/>
      <c r="D11" s="85"/>
      <c r="E11" s="86"/>
      <c r="F11" s="143">
        <f t="shared" si="0"/>
        <v>0</v>
      </c>
      <c r="G11" s="90"/>
      <c r="H11" s="87" t="s">
        <v>122</v>
      </c>
    </row>
    <row r="12" spans="1:9" x14ac:dyDescent="0.3">
      <c r="B12" s="89"/>
      <c r="C12" s="99"/>
      <c r="D12" s="85"/>
      <c r="E12" s="86"/>
      <c r="F12" s="143">
        <f t="shared" si="0"/>
        <v>0</v>
      </c>
      <c r="G12" s="90"/>
      <c r="H12" s="87" t="s">
        <v>122</v>
      </c>
    </row>
    <row r="13" spans="1:9" x14ac:dyDescent="0.3">
      <c r="B13" s="89"/>
      <c r="C13" s="99"/>
      <c r="D13" s="85"/>
      <c r="E13" s="86"/>
      <c r="F13" s="143">
        <f t="shared" si="0"/>
        <v>0</v>
      </c>
      <c r="G13" s="90"/>
      <c r="H13" s="87" t="s">
        <v>122</v>
      </c>
    </row>
    <row r="14" spans="1:9" x14ac:dyDescent="0.3">
      <c r="B14" s="89"/>
      <c r="C14" s="99"/>
      <c r="D14" s="85"/>
      <c r="E14" s="86"/>
      <c r="F14" s="143">
        <f t="shared" si="0"/>
        <v>0</v>
      </c>
      <c r="G14" s="90"/>
      <c r="H14" s="87" t="s">
        <v>122</v>
      </c>
    </row>
    <row r="15" spans="1:9" x14ac:dyDescent="0.3">
      <c r="B15" s="89"/>
      <c r="C15" s="99"/>
      <c r="D15" s="85"/>
      <c r="E15" s="86"/>
      <c r="F15" s="143">
        <f t="shared" si="0"/>
        <v>0</v>
      </c>
      <c r="G15" s="90"/>
      <c r="H15" s="87" t="s">
        <v>122</v>
      </c>
    </row>
    <row r="16" spans="1:9" x14ac:dyDescent="0.3">
      <c r="B16" s="89"/>
      <c r="C16" s="99"/>
      <c r="D16" s="85"/>
      <c r="E16" s="86"/>
      <c r="F16" s="143">
        <f t="shared" si="0"/>
        <v>0</v>
      </c>
      <c r="G16" s="90"/>
      <c r="H16" s="87" t="s">
        <v>122</v>
      </c>
    </row>
    <row r="17" spans="1:9" x14ac:dyDescent="0.3">
      <c r="B17" s="89"/>
      <c r="C17" s="99"/>
      <c r="D17" s="85"/>
      <c r="E17" s="86"/>
      <c r="F17" s="143">
        <f t="shared" si="0"/>
        <v>0</v>
      </c>
      <c r="G17" s="90"/>
      <c r="H17" s="87" t="s">
        <v>122</v>
      </c>
    </row>
    <row r="18" spans="1:9" x14ac:dyDescent="0.3">
      <c r="B18" s="89"/>
      <c r="C18" s="99"/>
      <c r="D18" s="85"/>
      <c r="E18" s="86"/>
      <c r="F18" s="143">
        <f t="shared" si="0"/>
        <v>0</v>
      </c>
      <c r="G18" s="90"/>
      <c r="H18" s="87" t="s">
        <v>122</v>
      </c>
    </row>
    <row r="19" spans="1:9" x14ac:dyDescent="0.3">
      <c r="B19" s="89"/>
      <c r="C19" s="99"/>
      <c r="D19" s="85"/>
      <c r="E19" s="86"/>
      <c r="F19" s="143">
        <f t="shared" si="0"/>
        <v>0</v>
      </c>
      <c r="G19" s="90"/>
      <c r="H19" s="87" t="s">
        <v>122</v>
      </c>
    </row>
    <row r="20" spans="1:9" s="1" customFormat="1" ht="15" thickBot="1" x14ac:dyDescent="0.35">
      <c r="A20" s="57"/>
      <c r="B20" s="95" t="str">
        <f>'Proposal Summary'!B16</f>
        <v>Grand Total</v>
      </c>
      <c r="C20" s="38"/>
      <c r="D20" s="69">
        <f ca="1">SUM(D5:OFFSET(D20,-1,0))</f>
        <v>0</v>
      </c>
      <c r="E20" s="10"/>
      <c r="F20" s="10">
        <f ca="1">SUM(F5:OFFSET(F20,-1,0))</f>
        <v>0</v>
      </c>
      <c r="G20" s="10">
        <f ca="1">SUM(G5:OFFSET(G20,-1,0))</f>
        <v>0</v>
      </c>
      <c r="H20" s="96"/>
      <c r="I20" s="57"/>
    </row>
    <row r="21" spans="1:9" s="63" customFormat="1" x14ac:dyDescent="0.3">
      <c r="A21" s="65"/>
      <c r="C21" s="114"/>
      <c r="I21" s="66"/>
    </row>
    <row r="22" spans="1:9" x14ac:dyDescent="0.3"/>
    <row r="23" spans="1:9" x14ac:dyDescent="0.3"/>
    <row r="24" spans="1:9" x14ac:dyDescent="0.3"/>
    <row r="25" spans="1:9" x14ac:dyDescent="0.3"/>
    <row r="26" spans="1:9" x14ac:dyDescent="0.3"/>
    <row r="27" spans="1:9" x14ac:dyDescent="0.3"/>
    <row r="28" spans="1:9" x14ac:dyDescent="0.3"/>
    <row r="31" spans="1:9" x14ac:dyDescent="0.3"/>
    <row r="32" spans="1:9" x14ac:dyDescent="0.3"/>
    <row r="38" x14ac:dyDescent="0.3"/>
  </sheetData>
  <sheetProtection algorithmName="SHA-512" hashValue="eX8bp6o8hht3fNEtXLPyg92Jk/SXoomPxnAaZksKrNOVzjGe6YCIY5JgyZKb9Nr9ghKkxu/1S1doztYAFdU8/g==" saltValue="owk0gxN4BKb4Fe7MzU8Ilg==" spinCount="100000" sheet="1" formatCells="0" formatRows="0"/>
  <protectedRanges>
    <protectedRange sqref="B5 B5:E19 G5:H19" name="Range1"/>
  </protectedRanges>
  <mergeCells count="2">
    <mergeCell ref="B2:H2"/>
    <mergeCell ref="D3:H3"/>
  </mergeCells>
  <dataValidations count="2">
    <dataValidation type="decimal" operator="greaterThanOrEqual" allowBlank="1" showErrorMessage="1" errorTitle="Invalid Entry" error="Please enter numeric values only and type any text in the comments column." sqref="D5:E19" xr:uid="{1397C05C-BCDD-4A60-8FE9-37BA35EB2125}">
      <formula1>0</formula1>
    </dataValidation>
    <dataValidation type="list" allowBlank="1" showInputMessage="1" showErrorMessage="1" sqref="C5:C19" xr:uid="{20071C6D-8E60-4320-B8B3-78D82E492C07}">
      <formula1>"Software, Services, Hardware, Other"</formula1>
    </dataValidation>
  </dataValidations>
  <printOptions horizontalCentered="1"/>
  <pageMargins left="0.25" right="0.25" top="0.75" bottom="0.25" header="0.3" footer="0.3"/>
  <pageSetup scale="84" fitToHeight="0" orientation="landscape" r:id="rId1"/>
  <headerFooter scaleWithDoc="0">
    <oddHeader>&amp;C&amp;"-,Bold"City of Greeley, CO - RFP F23-07-062 for a Customer Information System and Implementation Services
&amp;"-,Italic"&amp;10Pricing Forms - &amp;A</oddHeader>
  </headerFooter>
  <ignoredErrors>
    <ignoredError sqref="F5:F19" unlockedFormula="1"/>
  </ignoredErrors>
  <extLst>
    <ext xmlns:x14="http://schemas.microsoft.com/office/spreadsheetml/2009/9/main" uri="{78C0D931-6437-407d-A8EE-F0AAD7539E65}">
      <x14:conditionalFormattings>
        <x14:conditionalFormatting xmlns:xm="http://schemas.microsoft.com/office/excel/2006/main">
          <x14:cfRule type="expression" priority="872" id="{862686AE-77CA-4863-A36C-7B2B98154844}">
            <xm:f>'Vendor Checklist'!#REF!='Vendor Checklist'!$AA$1</xm:f>
            <x14:dxf>
              <font>
                <color theme="0"/>
              </font>
            </x14:dxf>
          </x14:cfRule>
          <xm:sqref>D3:H3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539B"/>
    <pageSetUpPr fitToPage="1"/>
  </sheetPr>
  <dimension ref="A1:F39"/>
  <sheetViews>
    <sheetView showGridLines="0" zoomScale="115" zoomScaleNormal="115" workbookViewId="0">
      <pane ySplit="4" topLeftCell="A5" activePane="bottomLeft" state="frozen"/>
      <selection activeCell="C19" sqref="C19"/>
      <selection pane="bottomLeft" activeCell="B5" sqref="B5"/>
    </sheetView>
  </sheetViews>
  <sheetFormatPr defaultColWidth="0" defaultRowHeight="14.4" zeroHeight="1" x14ac:dyDescent="0.3"/>
  <cols>
    <col min="1" max="1" width="3.6640625" style="57" customWidth="1"/>
    <col min="2" max="2" width="65.109375" style="1" customWidth="1"/>
    <col min="3" max="4" width="13.6640625" style="1" customWidth="1"/>
    <col min="5" max="5" width="65.6640625" style="1" customWidth="1"/>
    <col min="6" max="6" width="3.6640625" style="57" customWidth="1"/>
    <col min="7" max="16384" width="9.109375" style="1" hidden="1"/>
  </cols>
  <sheetData>
    <row r="1" spans="1:6" s="59" customFormat="1" ht="15" thickBot="1" x14ac:dyDescent="0.35">
      <c r="A1" s="58"/>
      <c r="F1" s="60"/>
    </row>
    <row r="2" spans="1:6" ht="20.100000000000001" customHeight="1" x14ac:dyDescent="0.3">
      <c r="B2" s="158" t="str">
        <f>'Vendor Checklist'!D6</f>
        <v>Vendor Name</v>
      </c>
      <c r="C2" s="159"/>
      <c r="D2" s="159"/>
      <c r="E2" s="160"/>
    </row>
    <row r="3" spans="1:6" ht="30" customHeight="1" x14ac:dyDescent="0.3">
      <c r="B3" s="26" t="s">
        <v>24</v>
      </c>
      <c r="C3" s="161" t="str">
        <f>"No data entry is required in the " &amp; B3 &amp;".  Comments are optional for each Cost Category."</f>
        <v>No data entry is required in the Proposal Summary.  Comments are optional for each Cost Category.</v>
      </c>
      <c r="D3" s="162"/>
      <c r="E3" s="163"/>
    </row>
    <row r="4" spans="1:6" ht="28.8" x14ac:dyDescent="0.3">
      <c r="B4" s="4" t="s">
        <v>25</v>
      </c>
      <c r="C4" s="5" t="s">
        <v>26</v>
      </c>
      <c r="D4" s="5" t="s">
        <v>27</v>
      </c>
      <c r="E4" s="8" t="s">
        <v>28</v>
      </c>
    </row>
    <row r="5" spans="1:6" ht="15" customHeight="1" x14ac:dyDescent="0.3">
      <c r="B5" s="27" t="str">
        <f>'Application Software'!$B$3</f>
        <v>Software</v>
      </c>
      <c r="C5" s="28">
        <f>'Application Software'!C30</f>
        <v>0</v>
      </c>
      <c r="D5" s="28">
        <f>'Application Software'!D30</f>
        <v>0</v>
      </c>
      <c r="E5" s="83"/>
    </row>
    <row r="6" spans="1:6" x14ac:dyDescent="0.3">
      <c r="B6" s="27" t="str">
        <f>'Ancillary Hardware'!B3:G3</f>
        <v>Ancillary Hardware</v>
      </c>
      <c r="C6" s="28">
        <f>'Ancillary Hardware'!E12</f>
        <v>0</v>
      </c>
      <c r="D6" s="28">
        <f>'Ancillary Hardware'!F12</f>
        <v>0</v>
      </c>
      <c r="E6" s="83"/>
    </row>
    <row r="7" spans="1:6" x14ac:dyDescent="0.3">
      <c r="B7" s="27" t="str">
        <f>'Implementation Services'!$B$3</f>
        <v>Implementation Services</v>
      </c>
      <c r="C7" s="28">
        <f>'Implementation Services'!E30</f>
        <v>0</v>
      </c>
      <c r="D7" s="28" t="s">
        <v>29</v>
      </c>
      <c r="E7" s="83"/>
    </row>
    <row r="8" spans="1:6" x14ac:dyDescent="0.3">
      <c r="B8" s="27" t="s">
        <v>30</v>
      </c>
      <c r="C8" s="28">
        <f ca="1">Training!F30</f>
        <v>0</v>
      </c>
      <c r="D8" s="28">
        <f ca="1">Training!G30</f>
        <v>0</v>
      </c>
      <c r="E8" s="83"/>
    </row>
    <row r="9" spans="1:6" x14ac:dyDescent="0.3">
      <c r="B9" s="27" t="str">
        <f>'Data Conversion Services'!$B$3</f>
        <v>Data Conversion Services</v>
      </c>
      <c r="C9" s="28">
        <f>'Data Conversion Services'!H14</f>
        <v>0</v>
      </c>
      <c r="D9" s="28" t="s">
        <v>29</v>
      </c>
      <c r="E9" s="83"/>
    </row>
    <row r="10" spans="1:6" x14ac:dyDescent="0.3">
      <c r="B10" s="27" t="str">
        <f>Interfaces!$B$3</f>
        <v>Interfaces</v>
      </c>
      <c r="C10" s="28">
        <f ca="1">Interfaces!I25</f>
        <v>0</v>
      </c>
      <c r="D10" s="28">
        <f ca="1">Interfaces!J25</f>
        <v>0</v>
      </c>
      <c r="E10" s="83"/>
    </row>
    <row r="11" spans="1:6" x14ac:dyDescent="0.3">
      <c r="B11" s="27" t="str">
        <f>Modifications!$B$3</f>
        <v>Modifications</v>
      </c>
      <c r="C11" s="28">
        <f>Modifications!G25</f>
        <v>0</v>
      </c>
      <c r="D11" s="28">
        <f>Modifications!H25</f>
        <v>0</v>
      </c>
      <c r="E11" s="83"/>
    </row>
    <row r="12" spans="1:6" x14ac:dyDescent="0.3">
      <c r="B12" s="27" t="str">
        <f>'Other Implementation Services'!B3:G3</f>
        <v>Other Implementation Services</v>
      </c>
      <c r="C12" s="28">
        <f ca="1">'Other Implementation Services'!E20</f>
        <v>0</v>
      </c>
      <c r="D12" s="28">
        <f ca="1">'Other Implementation Services'!F20</f>
        <v>0</v>
      </c>
      <c r="E12" s="83"/>
    </row>
    <row r="13" spans="1:6" x14ac:dyDescent="0.3">
      <c r="B13" s="27" t="str">
        <f>'Vendor Checklist'!$B$26</f>
        <v>Travel &amp; Lodging Costs</v>
      </c>
      <c r="C13" s="28">
        <f>'Vendor Checklist'!D26</f>
        <v>0</v>
      </c>
      <c r="D13" s="28" t="s">
        <v>29</v>
      </c>
      <c r="E13" s="83"/>
    </row>
    <row r="14" spans="1:6" x14ac:dyDescent="0.3">
      <c r="B14" s="27" t="s">
        <v>31</v>
      </c>
      <c r="C14" s="28">
        <f>'Vendor Checklist'!D27</f>
        <v>0</v>
      </c>
      <c r="D14" s="28">
        <f>'Vendor Checklist'!D28</f>
        <v>0</v>
      </c>
      <c r="E14" s="83"/>
    </row>
    <row r="15" spans="1:6" x14ac:dyDescent="0.3">
      <c r="B15" s="29" t="s">
        <v>32</v>
      </c>
      <c r="C15" s="30">
        <f>-'Vendor Checklist'!D29</f>
        <v>0</v>
      </c>
      <c r="D15" s="30">
        <f>-'Vendor Checklist'!D30</f>
        <v>0</v>
      </c>
      <c r="E15" s="83"/>
    </row>
    <row r="16" spans="1:6" ht="15" thickBot="1" x14ac:dyDescent="0.35">
      <c r="B16" s="2" t="s">
        <v>33</v>
      </c>
      <c r="C16" s="10">
        <f ca="1">SUM(OFFSET(C4,1,0):OFFSET(C16,-1,0))</f>
        <v>0</v>
      </c>
      <c r="D16" s="10">
        <f ca="1">SUM(OFFSET(D4,1,0):OFFSET(D16,-1,0))</f>
        <v>0</v>
      </c>
      <c r="E16" s="7"/>
    </row>
    <row r="17" spans="1:6" s="80" customFormat="1" ht="15" thickBot="1" x14ac:dyDescent="0.35">
      <c r="A17" s="53"/>
      <c r="B17" s="77"/>
      <c r="C17" s="78"/>
      <c r="D17" s="78"/>
      <c r="E17" s="79"/>
      <c r="F17" s="53"/>
    </row>
    <row r="18" spans="1:6" ht="28.8" x14ac:dyDescent="0.3">
      <c r="B18" s="118" t="s">
        <v>34</v>
      </c>
      <c r="C18" s="119" t="s">
        <v>26</v>
      </c>
      <c r="D18" s="119" t="s">
        <v>27</v>
      </c>
      <c r="E18" s="120" t="s">
        <v>28</v>
      </c>
    </row>
    <row r="19" spans="1:6" x14ac:dyDescent="0.3">
      <c r="B19" s="127" t="s">
        <v>35</v>
      </c>
      <c r="C19" s="28">
        <f ca="1">Optional!F20</f>
        <v>0</v>
      </c>
      <c r="D19" s="28">
        <f ca="1">Optional!G20</f>
        <v>0</v>
      </c>
      <c r="E19" s="83"/>
    </row>
    <row r="20" spans="1:6" ht="15" thickBot="1" x14ac:dyDescent="0.35">
      <c r="B20" s="2" t="s">
        <v>33</v>
      </c>
      <c r="C20" s="10">
        <f ca="1">SUM(C19:C19)</f>
        <v>0</v>
      </c>
      <c r="D20" s="10">
        <f ca="1">SUM(D19:D19)</f>
        <v>0</v>
      </c>
      <c r="E20" s="7"/>
    </row>
    <row r="21" spans="1:6" s="59" customFormat="1" x14ac:dyDescent="0.3">
      <c r="A21" s="61"/>
      <c r="F21" s="62"/>
    </row>
    <row r="22" spans="1:6" x14ac:dyDescent="0.3"/>
    <row r="23" spans="1:6" x14ac:dyDescent="0.3"/>
    <row r="24" spans="1:6" x14ac:dyDescent="0.3"/>
    <row r="25" spans="1:6" x14ac:dyDescent="0.3"/>
    <row r="26" spans="1:6" x14ac:dyDescent="0.3"/>
    <row r="27" spans="1:6" x14ac:dyDescent="0.3"/>
    <row r="28" spans="1:6" x14ac:dyDescent="0.3"/>
    <row r="29" spans="1:6" x14ac:dyDescent="0.3"/>
    <row r="30" spans="1:6" x14ac:dyDescent="0.3"/>
    <row r="31" spans="1:6" x14ac:dyDescent="0.3"/>
    <row r="32" spans="1:6" x14ac:dyDescent="0.3"/>
    <row r="33" x14ac:dyDescent="0.3"/>
    <row r="34" x14ac:dyDescent="0.3"/>
    <row r="35" x14ac:dyDescent="0.3"/>
    <row r="36" x14ac:dyDescent="0.3"/>
    <row r="37" x14ac:dyDescent="0.3"/>
    <row r="38" x14ac:dyDescent="0.3"/>
    <row r="39" x14ac:dyDescent="0.3"/>
  </sheetData>
  <sheetProtection algorithmName="SHA-512" hashValue="B16QYUYQRU2aul63AnMRB10BvbcwRYC7Nt561uoMDUG2JD8Ed/j68PyUnKi7f2Kbvk4LHjpYx6xUTAOy4bnVCQ==" saltValue="+xfSv7tsjGWkhVesU7xAuQ==" spinCount="100000" sheet="1" formatCells="0" formatRows="0"/>
  <mergeCells count="2">
    <mergeCell ref="B2:E2"/>
    <mergeCell ref="C3:E3"/>
  </mergeCells>
  <printOptions horizontalCentered="1"/>
  <pageMargins left="0.25" right="0.25" top="0.75" bottom="0.25" header="0.3" footer="0.3"/>
  <pageSetup scale="84"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52" id="{4DDDB22B-ECB1-484A-9A2C-041E3D311085}">
            <xm:f>'Vendor Checklist'!#REF!='Vendor Checklist'!$AA$1</xm:f>
            <x14:dxf>
              <font>
                <color theme="0"/>
              </font>
            </x14:dxf>
          </x14:cfRule>
          <xm:sqref>C3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878AF-323F-46EB-A67F-D8F1B0E12C2B}">
  <sheetPr codeName="Sheet3">
    <tabColor theme="3"/>
    <pageSetUpPr fitToPage="1"/>
  </sheetPr>
  <dimension ref="A1:K25"/>
  <sheetViews>
    <sheetView showGridLines="0" zoomScale="115" zoomScaleNormal="115" workbookViewId="0">
      <pane ySplit="4" topLeftCell="A5" activePane="bottomLeft" state="frozen"/>
      <selection activeCell="E22" sqref="E22"/>
      <selection pane="bottomLeft" activeCell="C5" sqref="C5"/>
    </sheetView>
  </sheetViews>
  <sheetFormatPr defaultColWidth="0" defaultRowHeight="14.4" zeroHeight="1" x14ac:dyDescent="0.3"/>
  <cols>
    <col min="1" max="1" width="3.6640625" style="64" customWidth="1"/>
    <col min="2" max="2" width="54.33203125" customWidth="1"/>
    <col min="3" max="3" width="19.33203125" customWidth="1"/>
    <col min="4" max="4" width="66.6640625" customWidth="1"/>
    <col min="5" max="5" width="3.6640625" style="64" customWidth="1"/>
    <col min="6" max="11" width="0" hidden="1" customWidth="1"/>
    <col min="12" max="16384" width="9.109375" hidden="1"/>
  </cols>
  <sheetData>
    <row r="1" spans="1:5" s="63" customFormat="1" ht="15" thickBot="1" x14ac:dyDescent="0.35">
      <c r="A1" s="67"/>
      <c r="E1" s="68"/>
    </row>
    <row r="2" spans="1:5" s="1" customFormat="1" ht="20.100000000000001" customHeight="1" x14ac:dyDescent="0.3">
      <c r="A2" s="57"/>
      <c r="B2" s="164" t="str">
        <f>'Vendor Checklist'!D6</f>
        <v>Vendor Name</v>
      </c>
      <c r="C2" s="165"/>
      <c r="D2" s="166"/>
      <c r="E2" s="57"/>
    </row>
    <row r="3" spans="1:5" s="1" customFormat="1" ht="46.5" customHeight="1" x14ac:dyDescent="0.3">
      <c r="A3" s="57"/>
      <c r="B3" s="44" t="s">
        <v>36</v>
      </c>
      <c r="C3" s="167" t="str">
        <f>'Vendor Checklist'!C13</f>
        <v>Please complete the black cells with whether the module is proposed, optional, or not bid. Cells default to no bid--update as applicable.</v>
      </c>
      <c r="D3" s="168"/>
      <c r="E3" s="57"/>
    </row>
    <row r="4" spans="1:5" s="1" customFormat="1" x14ac:dyDescent="0.3">
      <c r="A4" s="57"/>
      <c r="B4" s="45"/>
      <c r="C4" s="43" t="s">
        <v>37</v>
      </c>
      <c r="D4" s="46" t="str">
        <f>'Proposal Summary'!E4</f>
        <v>Comments</v>
      </c>
      <c r="E4" s="57"/>
    </row>
    <row r="5" spans="1:5" x14ac:dyDescent="0.3">
      <c r="B5" s="100" t="s">
        <v>38</v>
      </c>
      <c r="C5" s="128"/>
      <c r="D5" s="84"/>
    </row>
    <row r="6" spans="1:5" x14ac:dyDescent="0.3">
      <c r="B6" s="100" t="s">
        <v>39</v>
      </c>
      <c r="C6" s="128"/>
      <c r="D6" s="84"/>
    </row>
    <row r="7" spans="1:5" x14ac:dyDescent="0.3">
      <c r="B7" s="100" t="s">
        <v>40</v>
      </c>
      <c r="C7" s="128"/>
      <c r="D7" s="84"/>
    </row>
    <row r="8" spans="1:5" x14ac:dyDescent="0.3">
      <c r="B8" s="100" t="s">
        <v>41</v>
      </c>
      <c r="C8" s="128"/>
      <c r="D8" s="84"/>
    </row>
    <row r="9" spans="1:5" x14ac:dyDescent="0.3">
      <c r="B9" s="100" t="s">
        <v>42</v>
      </c>
      <c r="C9" s="128"/>
      <c r="D9" s="84"/>
    </row>
    <row r="10" spans="1:5" x14ac:dyDescent="0.3">
      <c r="B10" s="100" t="s">
        <v>43</v>
      </c>
      <c r="C10" s="128"/>
      <c r="D10" s="84"/>
    </row>
    <row r="11" spans="1:5" x14ac:dyDescent="0.3">
      <c r="B11" s="100" t="s">
        <v>44</v>
      </c>
      <c r="C11" s="128"/>
      <c r="D11" s="84"/>
    </row>
    <row r="12" spans="1:5" x14ac:dyDescent="0.3">
      <c r="B12" s="100" t="s">
        <v>45</v>
      </c>
      <c r="C12" s="128"/>
      <c r="D12" s="84"/>
    </row>
    <row r="13" spans="1:5" x14ac:dyDescent="0.3">
      <c r="B13" s="100" t="s">
        <v>46</v>
      </c>
      <c r="C13" s="128"/>
      <c r="D13" s="84"/>
    </row>
    <row r="14" spans="1:5" ht="15" thickBot="1" x14ac:dyDescent="0.35">
      <c r="B14" s="126" t="s">
        <v>47</v>
      </c>
      <c r="C14" s="129"/>
      <c r="D14" s="125"/>
    </row>
    <row r="15" spans="1:5" s="63" customFormat="1" x14ac:dyDescent="0.3">
      <c r="A15" s="65"/>
      <c r="E15" s="66"/>
    </row>
    <row r="16" spans="1:5" x14ac:dyDescent="0.3"/>
    <row r="17" x14ac:dyDescent="0.3"/>
    <row r="18" x14ac:dyDescent="0.3"/>
    <row r="19" x14ac:dyDescent="0.3"/>
    <row r="20" x14ac:dyDescent="0.3"/>
    <row r="21" x14ac:dyDescent="0.3"/>
    <row r="22" x14ac:dyDescent="0.3"/>
    <row r="23" x14ac:dyDescent="0.3"/>
    <row r="24" x14ac:dyDescent="0.3"/>
    <row r="25" x14ac:dyDescent="0.3"/>
  </sheetData>
  <sheetProtection algorithmName="SHA-512" hashValue="XtluE9KcBjrQa4xoYyWRvfbbNCnxH4/GAR6k06POC/3tgsECMcfLx6O48dZ1qs9S+SKZrYUYRpO4RRSM0ybSTw==" saltValue="hd4a3ll5QxUCnBZVpVqdCQ==" spinCount="100000" sheet="1" formatCells="0" formatRows="0"/>
  <mergeCells count="2">
    <mergeCell ref="B2:D2"/>
    <mergeCell ref="C3:D3"/>
  </mergeCells>
  <dataValidations count="2">
    <dataValidation operator="greaterThanOrEqual" allowBlank="1" showErrorMessage="1" errorTitle="Invalid Entry" error="Please enter numeric values only and type any text in the comments column." sqref="C15:C1048576 C1:C4" xr:uid="{E707CDAA-0729-4EEA-ABD5-51A6396D96C1}"/>
    <dataValidation type="list" operator="greaterThanOrEqual" allowBlank="1" showInputMessage="1" showErrorMessage="1" errorTitle="Invalid Entry" error="Please enter numeric values only and type any text in the comments column." promptTitle="Scope" prompt="Proposed: Cost included within proposal._x000a_Optional: Not proposed, but available and included in optional tab. _x000a_No Bid: Costs not proposed, functionality not available." sqref="C5:C14" xr:uid="{317BB0FD-3E40-4D84-88F4-5E6ED5F2D37D}">
      <formula1>"Proposed, Optional, No Bid"</formula1>
    </dataValidation>
  </dataValidations>
  <printOptions horizontalCentered="1"/>
  <pageMargins left="0.25" right="0.25" top="0.75" bottom="0.25" header="0.3" footer="0.3"/>
  <pageSetup scale="95"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53" id="{2A2FBE09-15A5-45B6-8506-B315E3AE12CA}">
            <xm:f>'Vendor Checklist'!#REF!='Vendor Checklist'!$AA$1</xm:f>
            <x14:dxf>
              <font>
                <b/>
                <i val="0"/>
                <color theme="0"/>
              </font>
              <fill>
                <patternFill>
                  <bgColor theme="1"/>
                </patternFill>
              </fill>
            </x14:dxf>
          </x14:cfRule>
          <xm:sqref>C5:C14</xm:sqref>
        </x14:conditionalFormatting>
        <x14:conditionalFormatting xmlns:xm="http://schemas.microsoft.com/office/excel/2006/main">
          <x14:cfRule type="expression" priority="854" id="{3552D892-8C64-4C7A-8EC2-01068736FE16}">
            <xm:f>'Vendor Checklist'!#REF!='Vendor Checklist'!$AA$1</xm:f>
            <x14:dxf>
              <font>
                <color theme="0"/>
              </font>
            </x14:dxf>
          </x14:cfRule>
          <xm:sqref>C3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pageSetUpPr fitToPage="1"/>
  </sheetPr>
  <dimension ref="A1:I39"/>
  <sheetViews>
    <sheetView showGridLines="0" zoomScale="85" zoomScaleNormal="85" workbookViewId="0">
      <pane ySplit="4" topLeftCell="A5" activePane="bottomLeft" state="frozen"/>
      <selection activeCell="B5" sqref="B5"/>
      <selection pane="bottomLeft" activeCell="C3" sqref="C3:H3"/>
    </sheetView>
  </sheetViews>
  <sheetFormatPr defaultColWidth="0" defaultRowHeight="14.4" zeroHeight="1" x14ac:dyDescent="0.3"/>
  <cols>
    <col min="1" max="1" width="3.6640625" style="64" customWidth="1"/>
    <col min="2" max="2" width="41.88671875" customWidth="1"/>
    <col min="3" max="3" width="12.6640625" customWidth="1"/>
    <col min="4" max="4" width="17.6640625" bestFit="1" customWidth="1"/>
    <col min="5" max="5" width="12.6640625" customWidth="1"/>
    <col min="6" max="6" width="18.88671875" style="47" customWidth="1"/>
    <col min="7" max="7" width="17.6640625" bestFit="1" customWidth="1"/>
    <col min="8" max="8" width="66.6640625" customWidth="1"/>
    <col min="9" max="9" width="3.6640625" style="64" customWidth="1"/>
    <col min="10" max="10" width="0" hidden="1" customWidth="1"/>
  </cols>
  <sheetData>
    <row r="1" spans="1:9" s="63" customFormat="1" ht="15" thickBot="1" x14ac:dyDescent="0.35">
      <c r="A1" s="67"/>
      <c r="F1" s="117"/>
      <c r="I1" s="68"/>
    </row>
    <row r="2" spans="1:9" s="1" customFormat="1" ht="20.100000000000001" customHeight="1" x14ac:dyDescent="0.3">
      <c r="A2" s="57"/>
      <c r="B2" s="164" t="str">
        <f>'Vendor Checklist'!D6</f>
        <v>Vendor Name</v>
      </c>
      <c r="C2" s="165"/>
      <c r="D2" s="165"/>
      <c r="E2" s="165"/>
      <c r="F2" s="165"/>
      <c r="G2" s="165"/>
      <c r="H2" s="166"/>
      <c r="I2" s="57"/>
    </row>
    <row r="3" spans="1:9" s="1" customFormat="1" ht="15" customHeight="1" x14ac:dyDescent="0.3">
      <c r="A3" s="57"/>
      <c r="B3" s="94" t="s">
        <v>36</v>
      </c>
      <c r="C3" s="167" t="s">
        <v>17</v>
      </c>
      <c r="D3" s="169"/>
      <c r="E3" s="169"/>
      <c r="F3" s="169"/>
      <c r="G3" s="169"/>
      <c r="H3" s="168"/>
      <c r="I3" s="57"/>
    </row>
    <row r="4" spans="1:9" s="1" customFormat="1" ht="45" customHeight="1" x14ac:dyDescent="0.3">
      <c r="A4" s="57"/>
      <c r="B4" s="45" t="s">
        <v>48</v>
      </c>
      <c r="C4" s="43" t="s">
        <v>49</v>
      </c>
      <c r="D4" s="43" t="s">
        <v>50</v>
      </c>
      <c r="E4" s="43" t="s">
        <v>51</v>
      </c>
      <c r="F4" s="43" t="s">
        <v>52</v>
      </c>
      <c r="G4" s="43" t="s">
        <v>53</v>
      </c>
      <c r="H4" s="46" t="str">
        <f>'Proposal Summary'!E4</f>
        <v>Comments</v>
      </c>
      <c r="I4" s="57"/>
    </row>
    <row r="5" spans="1:9" x14ac:dyDescent="0.3">
      <c r="B5" s="130"/>
      <c r="C5" s="128"/>
      <c r="D5" s="128"/>
      <c r="E5" s="128"/>
      <c r="F5" s="131"/>
      <c r="G5" s="132"/>
      <c r="H5" s="84"/>
    </row>
    <row r="6" spans="1:9" x14ac:dyDescent="0.3">
      <c r="B6" s="130"/>
      <c r="C6" s="128"/>
      <c r="D6" s="128"/>
      <c r="E6" s="128"/>
      <c r="F6" s="131"/>
      <c r="G6" s="132"/>
      <c r="H6" s="84"/>
    </row>
    <row r="7" spans="1:9" x14ac:dyDescent="0.3">
      <c r="B7" s="130"/>
      <c r="C7" s="128"/>
      <c r="D7" s="128"/>
      <c r="E7" s="128"/>
      <c r="F7" s="131"/>
      <c r="G7" s="132"/>
      <c r="H7" s="84"/>
    </row>
    <row r="8" spans="1:9" x14ac:dyDescent="0.3">
      <c r="B8" s="130"/>
      <c r="C8" s="128"/>
      <c r="D8" s="128"/>
      <c r="E8" s="128"/>
      <c r="F8" s="131"/>
      <c r="G8" s="132"/>
      <c r="H8" s="84"/>
    </row>
    <row r="9" spans="1:9" x14ac:dyDescent="0.3">
      <c r="B9" s="130"/>
      <c r="C9" s="128"/>
      <c r="D9" s="128"/>
      <c r="E9" s="128"/>
      <c r="F9" s="131"/>
      <c r="G9" s="132"/>
      <c r="H9" s="84"/>
    </row>
    <row r="10" spans="1:9" x14ac:dyDescent="0.3">
      <c r="B10" s="130"/>
      <c r="C10" s="128"/>
      <c r="D10" s="128"/>
      <c r="E10" s="128"/>
      <c r="F10" s="131"/>
      <c r="G10" s="132"/>
      <c r="H10" s="84"/>
    </row>
    <row r="11" spans="1:9" x14ac:dyDescent="0.3">
      <c r="B11" s="130"/>
      <c r="C11" s="128"/>
      <c r="D11" s="128"/>
      <c r="E11" s="128"/>
      <c r="F11" s="131"/>
      <c r="G11" s="132"/>
      <c r="H11" s="84"/>
    </row>
    <row r="12" spans="1:9" x14ac:dyDescent="0.3">
      <c r="B12" s="130"/>
      <c r="C12" s="128"/>
      <c r="D12" s="128"/>
      <c r="E12" s="128"/>
      <c r="F12" s="131"/>
      <c r="G12" s="132"/>
      <c r="H12" s="84"/>
    </row>
    <row r="13" spans="1:9" x14ac:dyDescent="0.3">
      <c r="B13" s="130"/>
      <c r="C13" s="128"/>
      <c r="D13" s="128"/>
      <c r="E13" s="128"/>
      <c r="F13" s="131"/>
      <c r="G13" s="132"/>
      <c r="H13" s="84"/>
    </row>
    <row r="14" spans="1:9" x14ac:dyDescent="0.3">
      <c r="B14" s="130"/>
      <c r="C14" s="128"/>
      <c r="D14" s="128"/>
      <c r="E14" s="128"/>
      <c r="F14" s="131"/>
      <c r="G14" s="132"/>
      <c r="H14" s="84"/>
    </row>
    <row r="15" spans="1:9" x14ac:dyDescent="0.3">
      <c r="B15" s="130"/>
      <c r="C15" s="128"/>
      <c r="D15" s="128"/>
      <c r="E15" s="128"/>
      <c r="F15" s="131"/>
      <c r="G15" s="132"/>
      <c r="H15" s="84"/>
    </row>
    <row r="16" spans="1:9" x14ac:dyDescent="0.3">
      <c r="B16" s="130"/>
      <c r="C16" s="128"/>
      <c r="D16" s="128"/>
      <c r="E16" s="128"/>
      <c r="F16" s="131"/>
      <c r="G16" s="132"/>
      <c r="H16" s="84"/>
    </row>
    <row r="17" spans="1:9" x14ac:dyDescent="0.3">
      <c r="B17" s="130"/>
      <c r="C17" s="128"/>
      <c r="D17" s="128"/>
      <c r="E17" s="128"/>
      <c r="F17" s="131"/>
      <c r="G17" s="132"/>
      <c r="H17" s="84"/>
    </row>
    <row r="18" spans="1:9" x14ac:dyDescent="0.3">
      <c r="B18" s="130"/>
      <c r="C18" s="128"/>
      <c r="D18" s="128"/>
      <c r="E18" s="128"/>
      <c r="F18" s="131"/>
      <c r="G18" s="132"/>
      <c r="H18" s="84"/>
    </row>
    <row r="19" spans="1:9" x14ac:dyDescent="0.3">
      <c r="B19" s="130"/>
      <c r="C19" s="128"/>
      <c r="D19" s="128"/>
      <c r="E19" s="128"/>
      <c r="F19" s="131"/>
      <c r="G19" s="132"/>
      <c r="H19" s="84"/>
    </row>
    <row r="20" spans="1:9" x14ac:dyDescent="0.3">
      <c r="B20" s="130"/>
      <c r="C20" s="128"/>
      <c r="D20" s="128"/>
      <c r="E20" s="128"/>
      <c r="F20" s="131"/>
      <c r="G20" s="132"/>
      <c r="H20" s="84"/>
    </row>
    <row r="21" spans="1:9" x14ac:dyDescent="0.3">
      <c r="B21" s="130"/>
      <c r="C21" s="128"/>
      <c r="D21" s="128"/>
      <c r="E21" s="128"/>
      <c r="F21" s="131"/>
      <c r="G21" s="132"/>
      <c r="H21" s="84"/>
    </row>
    <row r="22" spans="1:9" x14ac:dyDescent="0.3">
      <c r="B22" s="130"/>
      <c r="C22" s="128"/>
      <c r="D22" s="128"/>
      <c r="E22" s="128"/>
      <c r="F22" s="131"/>
      <c r="G22" s="132"/>
      <c r="H22" s="84"/>
    </row>
    <row r="23" spans="1:9" x14ac:dyDescent="0.3">
      <c r="B23" s="130"/>
      <c r="C23" s="128"/>
      <c r="D23" s="128"/>
      <c r="E23" s="128"/>
      <c r="F23" s="131"/>
      <c r="G23" s="132"/>
      <c r="H23" s="84"/>
    </row>
    <row r="24" spans="1:9" x14ac:dyDescent="0.3">
      <c r="B24" s="130"/>
      <c r="C24" s="128"/>
      <c r="D24" s="128"/>
      <c r="E24" s="128"/>
      <c r="F24" s="131"/>
      <c r="G24" s="132"/>
      <c r="H24" s="84"/>
    </row>
    <row r="25" spans="1:9" x14ac:dyDescent="0.3">
      <c r="B25" s="130"/>
      <c r="C25" s="128"/>
      <c r="D25" s="128"/>
      <c r="E25" s="128"/>
      <c r="F25" s="131"/>
      <c r="G25" s="132"/>
      <c r="H25" s="84"/>
    </row>
    <row r="26" spans="1:9" x14ac:dyDescent="0.3">
      <c r="B26" s="130"/>
      <c r="C26" s="128"/>
      <c r="D26" s="128"/>
      <c r="E26" s="128"/>
      <c r="F26" s="131"/>
      <c r="G26" s="132"/>
      <c r="H26" s="84"/>
    </row>
    <row r="27" spans="1:9" x14ac:dyDescent="0.3">
      <c r="B27" s="130"/>
      <c r="C27" s="128"/>
      <c r="D27" s="128"/>
      <c r="E27" s="128"/>
      <c r="F27" s="131"/>
      <c r="G27" s="132"/>
      <c r="H27" s="84"/>
    </row>
    <row r="28" spans="1:9" x14ac:dyDescent="0.3">
      <c r="B28" s="130"/>
      <c r="C28" s="128"/>
      <c r="D28" s="128"/>
      <c r="E28" s="128"/>
      <c r="F28" s="131"/>
      <c r="G28" s="132"/>
      <c r="H28" s="84"/>
    </row>
    <row r="29" spans="1:9" ht="15" thickBot="1" x14ac:dyDescent="0.35">
      <c r="B29" s="133"/>
      <c r="C29" s="129"/>
      <c r="D29" s="129"/>
      <c r="E29" s="129"/>
      <c r="F29" s="134"/>
      <c r="G29" s="135"/>
      <c r="H29" s="125"/>
    </row>
    <row r="30" spans="1:9" s="63" customFormat="1" x14ac:dyDescent="0.3">
      <c r="A30" s="65"/>
      <c r="F30" s="117"/>
      <c r="I30" s="66"/>
    </row>
    <row r="31" spans="1:9" x14ac:dyDescent="0.3"/>
    <row r="32" spans="1:9" x14ac:dyDescent="0.3"/>
    <row r="33" x14ac:dyDescent="0.3"/>
    <row r="34" x14ac:dyDescent="0.3"/>
    <row r="35" x14ac:dyDescent="0.3"/>
    <row r="36" x14ac:dyDescent="0.3"/>
    <row r="37" x14ac:dyDescent="0.3"/>
    <row r="38" x14ac:dyDescent="0.3"/>
    <row r="39" x14ac:dyDescent="0.3"/>
  </sheetData>
  <sheetProtection algorithmName="SHA-512" hashValue="9yJF9Lw8JPYO5IseTFpvQdEvzZt3Pd5aSpUdvvpRlZm66PpNmyfcN7n8ErVi3HiheKM/9Hqj9bq7EUbfnsRf3A==" saltValue="Y2YFC8VU4giNB3gJD89MAg==" spinCount="100000" sheet="1" formatCells="0" formatRows="0"/>
  <mergeCells count="2">
    <mergeCell ref="B2:H2"/>
    <mergeCell ref="C3:H3"/>
  </mergeCells>
  <dataValidations count="3">
    <dataValidation type="list" operator="greaterThanOrEqual" allowBlank="1" showErrorMessage="1" errorTitle="Invalid Entry" error="Please enter numeric values only and type any text in the comments column." sqref="F5:F29" xr:uid="{00000000-0002-0000-0300-000000000000}">
      <formula1>"Perpetual, Subscription-based"</formula1>
    </dataValidation>
    <dataValidation type="list" operator="greaterThanOrEqual" allowBlank="1" showErrorMessage="1" errorTitle="Invalid Entry" error="Please enter numeric values only and type any text in the comments column." sqref="G5:G29" xr:uid="{00000000-0002-0000-0300-000003000000}">
      <formula1>"Yes, No"</formula1>
    </dataValidation>
    <dataValidation operator="greaterThanOrEqual" allowBlank="1" showErrorMessage="1" errorTitle="Invalid Entry" error="Please enter numeric values only and type any text in the comments column." sqref="B5:B29 C1:E1048576" xr:uid="{00000000-0002-0000-0300-000004000000}"/>
  </dataValidations>
  <printOptions horizontalCentered="1"/>
  <pageMargins left="0.25" right="0.25" top="0.75" bottom="0.25" header="0.3" footer="0.3"/>
  <pageSetup scale="71"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55" id="{EAAB3629-999E-45F3-AFEA-871A5A444F37}">
            <xm:f>'Vendor Checklist'!#REF!='Vendor Checklist'!$AA$1</xm:f>
            <x14:dxf>
              <font>
                <b/>
                <i val="0"/>
                <color theme="0"/>
              </font>
              <fill>
                <patternFill>
                  <bgColor theme="1"/>
                </patternFill>
              </fill>
            </x14:dxf>
          </x14:cfRule>
          <xm:sqref>B5:G29</xm:sqref>
        </x14:conditionalFormatting>
        <x14:conditionalFormatting xmlns:xm="http://schemas.microsoft.com/office/excel/2006/main">
          <x14:cfRule type="expression" priority="856" id="{E6FEBC44-DFFB-4821-8AA6-08EFE69A95AF}">
            <xm:f>'Vendor Checklist'!#REF!='Vendor Checklist'!$AA$1</xm:f>
            <x14:dxf>
              <font>
                <color theme="0"/>
              </font>
            </x14:dxf>
          </x14:cfRule>
          <xm:sqref>C3:F3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pageSetUpPr fitToPage="1"/>
  </sheetPr>
  <dimension ref="A1:F49"/>
  <sheetViews>
    <sheetView showGridLines="0" zoomScaleNormal="100" workbookViewId="0">
      <pane ySplit="4" topLeftCell="A5" activePane="bottomLeft" state="frozen"/>
      <selection activeCell="E22" sqref="E22"/>
      <selection pane="bottomLeft" activeCell="C3" sqref="C3:E3"/>
    </sheetView>
  </sheetViews>
  <sheetFormatPr defaultColWidth="0" defaultRowHeight="14.4" zeroHeight="1" x14ac:dyDescent="0.3"/>
  <cols>
    <col min="1" max="1" width="3.6640625" style="64" customWidth="1"/>
    <col min="2" max="2" width="41.88671875" customWidth="1"/>
    <col min="3" max="4" width="12.6640625" customWidth="1"/>
    <col min="5" max="5" width="66.6640625" customWidth="1"/>
    <col min="6" max="6" width="3.6640625" style="64" customWidth="1"/>
    <col min="7" max="16384" width="9.109375" hidden="1"/>
  </cols>
  <sheetData>
    <row r="1" spans="1:6" s="63" customFormat="1" ht="15" thickBot="1" x14ac:dyDescent="0.35">
      <c r="A1" s="67"/>
      <c r="F1" s="68"/>
    </row>
    <row r="2" spans="1:6" s="1" customFormat="1" ht="20.100000000000001" customHeight="1" x14ac:dyDescent="0.3">
      <c r="A2" s="57"/>
      <c r="B2" s="164" t="str">
        <f>'Vendor Checklist'!D6</f>
        <v>Vendor Name</v>
      </c>
      <c r="C2" s="165"/>
      <c r="D2" s="165"/>
      <c r="E2" s="166"/>
      <c r="F2" s="57"/>
    </row>
    <row r="3" spans="1:6" s="1" customFormat="1" ht="30" customHeight="1" x14ac:dyDescent="0.3">
      <c r="A3" s="57"/>
      <c r="B3" s="44" t="s">
        <v>54</v>
      </c>
      <c r="C3" s="167" t="str">
        <f>"Please complete One-Time and Ongoing Annual " &amp; B3 &amp; " Costs, indicating any additional info or 'No Bid' in the Comments column.  Additional proposed modules can be added in the 'Module Summary' Tab."</f>
        <v>Please complete One-Time and Ongoing Annual Software Costs, indicating any additional info or 'No Bid' in the Comments column.  Additional proposed modules can be added in the 'Module Summary' Tab.</v>
      </c>
      <c r="D3" s="169"/>
      <c r="E3" s="168"/>
      <c r="F3" s="57"/>
    </row>
    <row r="4" spans="1:6" s="1" customFormat="1" ht="30" customHeight="1" x14ac:dyDescent="0.3">
      <c r="A4" s="57"/>
      <c r="B4" s="45" t="s">
        <v>25</v>
      </c>
      <c r="C4" s="43" t="str">
        <f>'Proposal Summary'!C4</f>
        <v>One-Time
Cost</v>
      </c>
      <c r="D4" s="43" t="str">
        <f>'Proposal Summary'!D4</f>
        <v>Ongoing
Annual Cost</v>
      </c>
      <c r="E4" s="46" t="str">
        <f>'Proposal Summary'!E4</f>
        <v>Comments</v>
      </c>
      <c r="F4" s="57"/>
    </row>
    <row r="5" spans="1:6" x14ac:dyDescent="0.3">
      <c r="B5" s="136" t="str">
        <f>IF('Module Information'!B5="","",'Module Information'!B5)</f>
        <v/>
      </c>
      <c r="C5" s="137"/>
      <c r="D5" s="137"/>
      <c r="E5" s="84"/>
    </row>
    <row r="6" spans="1:6" x14ac:dyDescent="0.3">
      <c r="B6" s="136" t="str">
        <f>IF('Module Information'!B6="","",'Module Information'!B6)</f>
        <v/>
      </c>
      <c r="C6" s="137"/>
      <c r="D6" s="137"/>
      <c r="E6" s="84"/>
    </row>
    <row r="7" spans="1:6" x14ac:dyDescent="0.3">
      <c r="B7" s="136" t="str">
        <f>IF('Module Information'!B7="","",'Module Information'!B7)</f>
        <v/>
      </c>
      <c r="C7" s="137"/>
      <c r="D7" s="137"/>
      <c r="E7" s="84"/>
    </row>
    <row r="8" spans="1:6" x14ac:dyDescent="0.3">
      <c r="B8" s="136" t="str">
        <f>IF('Module Information'!B8="","",'Module Information'!B8)</f>
        <v/>
      </c>
      <c r="C8" s="137"/>
      <c r="D8" s="137"/>
      <c r="E8" s="84"/>
    </row>
    <row r="9" spans="1:6" x14ac:dyDescent="0.3">
      <c r="B9" s="136" t="str">
        <f>IF('Module Information'!B9="","",'Module Information'!B9)</f>
        <v/>
      </c>
      <c r="C9" s="137"/>
      <c r="D9" s="137"/>
      <c r="E9" s="84"/>
    </row>
    <row r="10" spans="1:6" x14ac:dyDescent="0.3">
      <c r="B10" s="136" t="str">
        <f>IF('Module Information'!B10="","",'Module Information'!B10)</f>
        <v/>
      </c>
      <c r="C10" s="137"/>
      <c r="D10" s="137"/>
      <c r="E10" s="84"/>
    </row>
    <row r="11" spans="1:6" x14ac:dyDescent="0.3">
      <c r="B11" s="136" t="str">
        <f>IF('Module Information'!B11="","",'Module Information'!B11)</f>
        <v/>
      </c>
      <c r="C11" s="137"/>
      <c r="D11" s="137"/>
      <c r="E11" s="84"/>
    </row>
    <row r="12" spans="1:6" x14ac:dyDescent="0.3">
      <c r="B12" s="136" t="str">
        <f>IF('Module Information'!B12="","",'Module Information'!B12)</f>
        <v/>
      </c>
      <c r="C12" s="137"/>
      <c r="D12" s="137"/>
      <c r="E12" s="84"/>
    </row>
    <row r="13" spans="1:6" x14ac:dyDescent="0.3">
      <c r="B13" s="136" t="str">
        <f>IF('Module Information'!B13="","",'Module Information'!B13)</f>
        <v/>
      </c>
      <c r="C13" s="137"/>
      <c r="D13" s="137"/>
      <c r="E13" s="84"/>
    </row>
    <row r="14" spans="1:6" x14ac:dyDescent="0.3">
      <c r="B14" s="136" t="str">
        <f>IF('Module Information'!B14="","",'Module Information'!B14)</f>
        <v/>
      </c>
      <c r="C14" s="137"/>
      <c r="D14" s="137"/>
      <c r="E14" s="84"/>
    </row>
    <row r="15" spans="1:6" x14ac:dyDescent="0.3">
      <c r="B15" s="136" t="str">
        <f>IF('Module Information'!B15="","",'Module Information'!B15)</f>
        <v/>
      </c>
      <c r="C15" s="137"/>
      <c r="D15" s="137"/>
      <c r="E15" s="84"/>
    </row>
    <row r="16" spans="1:6" x14ac:dyDescent="0.3">
      <c r="B16" s="136" t="str">
        <f>IF('Module Information'!B16="","",'Module Information'!B16)</f>
        <v/>
      </c>
      <c r="C16" s="137"/>
      <c r="D16" s="137"/>
      <c r="E16" s="84"/>
    </row>
    <row r="17" spans="1:6" x14ac:dyDescent="0.3">
      <c r="B17" s="136" t="str">
        <f>IF('Module Information'!B17="","",'Module Information'!B17)</f>
        <v/>
      </c>
      <c r="C17" s="137"/>
      <c r="D17" s="137"/>
      <c r="E17" s="84"/>
    </row>
    <row r="18" spans="1:6" x14ac:dyDescent="0.3">
      <c r="B18" s="136" t="str">
        <f>IF('Module Information'!B18="","",'Module Information'!B18)</f>
        <v/>
      </c>
      <c r="C18" s="137"/>
      <c r="D18" s="137"/>
      <c r="E18" s="84"/>
    </row>
    <row r="19" spans="1:6" x14ac:dyDescent="0.3">
      <c r="B19" s="136" t="str">
        <f>IF('Module Information'!B19="","",'Module Information'!B19)</f>
        <v/>
      </c>
      <c r="C19" s="137"/>
      <c r="D19" s="137"/>
      <c r="E19" s="84"/>
    </row>
    <row r="20" spans="1:6" x14ac:dyDescent="0.3">
      <c r="B20" s="136" t="str">
        <f>IF('Module Information'!B20="","",'Module Information'!B20)</f>
        <v/>
      </c>
      <c r="C20" s="137"/>
      <c r="D20" s="137"/>
      <c r="E20" s="84"/>
    </row>
    <row r="21" spans="1:6" x14ac:dyDescent="0.3">
      <c r="B21" s="136" t="str">
        <f>IF('Module Information'!B21="","",'Module Information'!B21)</f>
        <v/>
      </c>
      <c r="C21" s="137"/>
      <c r="D21" s="137"/>
      <c r="E21" s="84"/>
    </row>
    <row r="22" spans="1:6" x14ac:dyDescent="0.3">
      <c r="B22" s="136" t="str">
        <f>IF('Module Information'!B22="","",'Module Information'!B22)</f>
        <v/>
      </c>
      <c r="C22" s="137"/>
      <c r="D22" s="137"/>
      <c r="E22" s="84"/>
    </row>
    <row r="23" spans="1:6" x14ac:dyDescent="0.3">
      <c r="B23" s="136" t="str">
        <f>IF('Module Information'!B23="","",'Module Information'!B23)</f>
        <v/>
      </c>
      <c r="C23" s="137"/>
      <c r="D23" s="137"/>
      <c r="E23" s="84"/>
    </row>
    <row r="24" spans="1:6" x14ac:dyDescent="0.3">
      <c r="B24" s="136" t="str">
        <f>IF('Module Information'!B24="","",'Module Information'!B24)</f>
        <v/>
      </c>
      <c r="C24" s="137"/>
      <c r="D24" s="137"/>
      <c r="E24" s="84"/>
    </row>
    <row r="25" spans="1:6" x14ac:dyDescent="0.3">
      <c r="B25" s="136" t="str">
        <f>IF('Module Information'!B25="","",'Module Information'!B25)</f>
        <v/>
      </c>
      <c r="C25" s="137"/>
      <c r="D25" s="137"/>
      <c r="E25" s="84"/>
    </row>
    <row r="26" spans="1:6" x14ac:dyDescent="0.3">
      <c r="B26" s="136" t="str">
        <f>IF('Module Information'!B26="","",'Module Information'!B26)</f>
        <v/>
      </c>
      <c r="C26" s="137"/>
      <c r="D26" s="137"/>
      <c r="E26" s="84"/>
    </row>
    <row r="27" spans="1:6" x14ac:dyDescent="0.3">
      <c r="B27" s="136" t="str">
        <f>IF('Module Information'!B27="","",'Module Information'!B27)</f>
        <v/>
      </c>
      <c r="C27" s="137"/>
      <c r="D27" s="137"/>
      <c r="E27" s="84"/>
    </row>
    <row r="28" spans="1:6" x14ac:dyDescent="0.3">
      <c r="B28" s="136" t="str">
        <f>IF('Module Information'!B28="","",'Module Information'!B28)</f>
        <v/>
      </c>
      <c r="C28" s="137"/>
      <c r="D28" s="137"/>
      <c r="E28" s="84"/>
    </row>
    <row r="29" spans="1:6" x14ac:dyDescent="0.3">
      <c r="B29" s="136" t="str">
        <f>IF('Module Information'!B29="","",'Module Information'!B29)</f>
        <v/>
      </c>
      <c r="C29" s="137"/>
      <c r="D29" s="137"/>
      <c r="E29" s="84"/>
    </row>
    <row r="30" spans="1:6" s="1" customFormat="1" ht="15" thickBot="1" x14ac:dyDescent="0.35">
      <c r="A30" s="57"/>
      <c r="B30" s="70" t="s">
        <v>55</v>
      </c>
      <c r="C30" s="71">
        <f>SUM(C5:C29)</f>
        <v>0</v>
      </c>
      <c r="D30" s="71">
        <f>SUM(D5:D29)</f>
        <v>0</v>
      </c>
      <c r="E30" s="72"/>
      <c r="F30" s="57"/>
    </row>
    <row r="31" spans="1:6" s="63" customFormat="1" x14ac:dyDescent="0.3">
      <c r="A31" s="65"/>
      <c r="F31" s="66"/>
    </row>
    <row r="32" spans="1:6" x14ac:dyDescent="0.3"/>
    <row r="33" x14ac:dyDescent="0.3"/>
    <row r="34" x14ac:dyDescent="0.3"/>
    <row r="35" x14ac:dyDescent="0.3"/>
    <row r="47" x14ac:dyDescent="0.3"/>
    <row r="48" x14ac:dyDescent="0.3"/>
    <row r="49" x14ac:dyDescent="0.3"/>
  </sheetData>
  <sheetProtection algorithmName="SHA-512" hashValue="RB4HF8AGm/ToqhmWen9k8o5EcbiaS3plpT+PtPk2S4An/mHRHSUdXrjpN4dpf6zAGC783g6/aPyMQVfA0zNWJw==" saltValue="rd8Cp0CTnS2Jewo0JGVZFQ==" spinCount="100000" sheet="1" formatCells="0" formatRows="0"/>
  <mergeCells count="2">
    <mergeCell ref="B2:E2"/>
    <mergeCell ref="C3:E3"/>
  </mergeCells>
  <dataValidations count="1">
    <dataValidation type="decimal" operator="greaterThanOrEqual" allowBlank="1" showErrorMessage="1" errorTitle="Invalid Entry" error="Please enter numeric values only and type any text in the comments column." sqref="C5:D29" xr:uid="{00000000-0002-0000-0400-000000000000}">
      <formula1>0</formula1>
    </dataValidation>
  </dataValidations>
  <printOptions horizontalCentered="1"/>
  <pageMargins left="0.25" right="0.25" top="0.75" bottom="0.25" header="0.3" footer="0.3"/>
  <pageSetup scale="99" fitToHeight="0" orientation="landscape" r:id="rId1"/>
  <headerFooter scaleWithDoc="0">
    <oddHeader>&amp;C&amp;"-,Bold"City of Greeley, CO - RFP F23-07-062 for a Customer Information System and Implementation Services
&amp;"-,Italic"&amp;10Pricing Forms - &amp;A</oddHeader>
  </headerFooter>
  <ignoredErrors>
    <ignoredError sqref="B7 B15:E29 D8:E9 B5 D5:E5 B6 E6 D7:E7 B10:B14 D10:E14 B8:B9" unlockedFormula="1"/>
  </ignoredErrors>
  <extLst>
    <ext xmlns:x14="http://schemas.microsoft.com/office/spreadsheetml/2009/9/main" uri="{78C0D931-6437-407d-A8EE-F0AAD7539E65}">
      <x14:conditionalFormattings>
        <x14:conditionalFormatting xmlns:xm="http://schemas.microsoft.com/office/excel/2006/main">
          <x14:cfRule type="expression" priority="857" id="{2511FA54-12D1-4B1D-BE0B-B65C9C7FD6FE}">
            <xm:f>'Vendor Checklist'!#REF!='Vendor Checklist'!$AA$1</xm:f>
            <x14:dxf>
              <font>
                <b/>
                <i val="0"/>
                <color theme="0"/>
              </font>
              <fill>
                <patternFill>
                  <bgColor theme="1"/>
                </patternFill>
              </fill>
            </x14:dxf>
          </x14:cfRule>
          <xm:sqref>C5:D29</xm:sqref>
        </x14:conditionalFormatting>
        <x14:conditionalFormatting xmlns:xm="http://schemas.microsoft.com/office/excel/2006/main">
          <x14:cfRule type="expression" priority="858" id="{24CBCB3B-5780-4592-8E87-C38B6FFAF229}">
            <xm:f>'Vendor Checklist'!#REF!='Vendor Checklist'!$AA$1</xm:f>
            <x14:dxf>
              <font>
                <color theme="0"/>
              </font>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539B"/>
    <pageSetUpPr fitToPage="1"/>
  </sheetPr>
  <dimension ref="A1:H24"/>
  <sheetViews>
    <sheetView showGridLines="0" zoomScaleNormal="100" workbookViewId="0">
      <pane ySplit="4" topLeftCell="A5" activePane="bottomLeft" state="frozen"/>
      <selection activeCell="E22" sqref="E22"/>
      <selection pane="bottomLeft" activeCell="D6" sqref="D6"/>
    </sheetView>
  </sheetViews>
  <sheetFormatPr defaultColWidth="0" defaultRowHeight="14.4" zeroHeight="1" x14ac:dyDescent="0.3"/>
  <cols>
    <col min="1" max="1" width="3.6640625" style="64" customWidth="1"/>
    <col min="2" max="2" width="41.88671875" customWidth="1"/>
    <col min="3" max="3" width="12.6640625" style="17" customWidth="1"/>
    <col min="4" max="6" width="12.6640625" customWidth="1"/>
    <col min="7" max="7" width="40.6640625" customWidth="1"/>
    <col min="8" max="8" width="3.6640625" style="64" customWidth="1"/>
    <col min="9" max="16384" width="9.109375" hidden="1"/>
  </cols>
  <sheetData>
    <row r="1" spans="1:8" s="63" customFormat="1" ht="15" thickBot="1" x14ac:dyDescent="0.35">
      <c r="A1" s="67"/>
      <c r="C1" s="116"/>
      <c r="H1" s="68"/>
    </row>
    <row r="2" spans="1:8" s="1" customFormat="1" ht="20.100000000000001" customHeight="1" x14ac:dyDescent="0.3">
      <c r="A2" s="57"/>
      <c r="B2" s="170" t="str">
        <f>'Vendor Checklist'!D6</f>
        <v>Vendor Name</v>
      </c>
      <c r="C2" s="171"/>
      <c r="D2" s="171"/>
      <c r="E2" s="172"/>
      <c r="F2" s="172"/>
      <c r="G2" s="173"/>
      <c r="H2" s="57"/>
    </row>
    <row r="3" spans="1:8" s="1" customFormat="1" ht="30" customHeight="1" x14ac:dyDescent="0.3">
      <c r="A3" s="57"/>
      <c r="B3" s="26" t="s">
        <v>56</v>
      </c>
      <c r="C3" s="161" t="str">
        <f>"Please add any additional required/optional " &amp; B3 &amp; " proposed including the Required Quantity, Unit Price, and related Ongoing Annual Cost, if applicable."</f>
        <v>Please add any additional required/optional Ancillary Hardware proposed including the Required Quantity, Unit Price, and related Ongoing Annual Cost, if applicable.</v>
      </c>
      <c r="D3" s="162"/>
      <c r="E3" s="162"/>
      <c r="F3" s="174"/>
      <c r="G3" s="175"/>
      <c r="H3" s="57"/>
    </row>
    <row r="4" spans="1:8" s="1" customFormat="1" ht="30" customHeight="1" x14ac:dyDescent="0.3">
      <c r="A4" s="57"/>
      <c r="B4" s="4" t="s">
        <v>57</v>
      </c>
      <c r="C4" s="16" t="s">
        <v>58</v>
      </c>
      <c r="D4" s="5" t="s">
        <v>59</v>
      </c>
      <c r="E4" s="5" t="str">
        <f>'Proposal Summary'!C4</f>
        <v>One-Time
Cost</v>
      </c>
      <c r="F4" s="5" t="str">
        <f>'Proposal Summary'!D4</f>
        <v>Ongoing
Annual Cost</v>
      </c>
      <c r="G4" s="8" t="str">
        <f>'Proposal Summary'!E4</f>
        <v>Comments</v>
      </c>
      <c r="H4" s="57"/>
    </row>
    <row r="5" spans="1:8" x14ac:dyDescent="0.3">
      <c r="B5" s="138"/>
      <c r="C5" s="139"/>
      <c r="D5" s="137"/>
      <c r="E5" s="28">
        <f t="shared" ref="E5:E11" si="0">IF(ISNUMBER(C5*D5),C5*D5,"N/A")</f>
        <v>0</v>
      </c>
      <c r="F5" s="137"/>
      <c r="G5" s="87"/>
    </row>
    <row r="6" spans="1:8" x14ac:dyDescent="0.3">
      <c r="B6" s="138"/>
      <c r="C6" s="139"/>
      <c r="D6" s="137"/>
      <c r="E6" s="28">
        <f t="shared" si="0"/>
        <v>0</v>
      </c>
      <c r="F6" s="137"/>
      <c r="G6" s="87"/>
    </row>
    <row r="7" spans="1:8" x14ac:dyDescent="0.3">
      <c r="B7" s="138"/>
      <c r="C7" s="139"/>
      <c r="D7" s="137"/>
      <c r="E7" s="28">
        <f t="shared" si="0"/>
        <v>0</v>
      </c>
      <c r="F7" s="137"/>
      <c r="G7" s="87"/>
    </row>
    <row r="8" spans="1:8" x14ac:dyDescent="0.3">
      <c r="B8" s="138"/>
      <c r="C8" s="139"/>
      <c r="D8" s="137"/>
      <c r="E8" s="28">
        <f t="shared" si="0"/>
        <v>0</v>
      </c>
      <c r="F8" s="137"/>
      <c r="G8" s="87"/>
    </row>
    <row r="9" spans="1:8" x14ac:dyDescent="0.3">
      <c r="B9" s="138"/>
      <c r="C9" s="139"/>
      <c r="D9" s="137"/>
      <c r="E9" s="28">
        <f t="shared" si="0"/>
        <v>0</v>
      </c>
      <c r="F9" s="137"/>
      <c r="G9" s="87"/>
    </row>
    <row r="10" spans="1:8" x14ac:dyDescent="0.3">
      <c r="B10" s="138"/>
      <c r="C10" s="139"/>
      <c r="D10" s="137"/>
      <c r="E10" s="28">
        <f t="shared" si="0"/>
        <v>0</v>
      </c>
      <c r="F10" s="137"/>
      <c r="G10" s="87"/>
    </row>
    <row r="11" spans="1:8" x14ac:dyDescent="0.3">
      <c r="B11" s="138"/>
      <c r="C11" s="139"/>
      <c r="D11" s="137"/>
      <c r="E11" s="28">
        <f t="shared" si="0"/>
        <v>0</v>
      </c>
      <c r="F11" s="137"/>
      <c r="G11" s="87"/>
    </row>
    <row r="12" spans="1:8" s="1" customFormat="1" ht="15" thickBot="1" x14ac:dyDescent="0.35">
      <c r="A12" s="57"/>
      <c r="B12" s="2" t="s">
        <v>33</v>
      </c>
      <c r="C12" s="69">
        <f>SUM(C5:C11)</f>
        <v>0</v>
      </c>
      <c r="D12" s="10"/>
      <c r="E12" s="75">
        <f>SUM(E5:E11)</f>
        <v>0</v>
      </c>
      <c r="F12" s="75">
        <f>SUM(F5:F11)</f>
        <v>0</v>
      </c>
      <c r="G12" s="15"/>
      <c r="H12" s="57"/>
    </row>
    <row r="13" spans="1:8" s="63" customFormat="1" x14ac:dyDescent="0.3">
      <c r="A13" s="65"/>
      <c r="C13" s="116"/>
      <c r="H13" s="66"/>
    </row>
    <row r="14" spans="1:8" x14ac:dyDescent="0.3"/>
    <row r="15" spans="1:8" x14ac:dyDescent="0.3"/>
    <row r="16" spans="1:8" x14ac:dyDescent="0.3"/>
    <row r="17" x14ac:dyDescent="0.3"/>
    <row r="18" x14ac:dyDescent="0.3"/>
    <row r="19" x14ac:dyDescent="0.3"/>
    <row r="20" x14ac:dyDescent="0.3"/>
    <row r="21" x14ac:dyDescent="0.3"/>
    <row r="22" x14ac:dyDescent="0.3"/>
    <row r="23" x14ac:dyDescent="0.3"/>
    <row r="24" x14ac:dyDescent="0.3"/>
  </sheetData>
  <sheetProtection algorithmName="SHA-512" hashValue="RLk5OhZpzcdh1UgphpsEC9837F2+7QbTsAQmU6saBlr27BRghWhfWk7bgkhld1uMlG/DKuDHHoQ32tqt7R7C1g==" saltValue="6lA+x6sznKt9FHKZjUPcrw==" spinCount="100000" sheet="1" formatCells="0" formatRows="0" insertRows="0"/>
  <mergeCells count="2">
    <mergeCell ref="B2:G2"/>
    <mergeCell ref="C3:G3"/>
  </mergeCells>
  <dataValidations count="1">
    <dataValidation type="decimal" operator="greaterThanOrEqual" allowBlank="1" showErrorMessage="1" errorTitle="Invalid Entry" error="Please enter numeric values only and type any text in the comments column." sqref="C5:D11 F5:F11" xr:uid="{00000000-0002-0000-0600-000000000000}">
      <formula1>0</formula1>
    </dataValidation>
  </dataValidations>
  <printOptions horizontalCentered="1"/>
  <pageMargins left="0.25" right="0.25" top="0.75" bottom="0.25" header="0.3" footer="0.3"/>
  <pageSetup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59" id="{EA454CDF-F83C-40C6-9B17-7F88D45E2123}">
            <xm:f>'Vendor Checklist'!#REF!='Vendor Checklist'!$AA$1</xm:f>
            <x14:dxf>
              <font>
                <color theme="0"/>
              </font>
            </x14:dxf>
          </x14:cfRule>
          <xm:sqref>C3:G3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pageSetUpPr fitToPage="1"/>
  </sheetPr>
  <dimension ref="A1:G50"/>
  <sheetViews>
    <sheetView showGridLines="0" zoomScaleNormal="100" workbookViewId="0">
      <pane ySplit="4" topLeftCell="A5" activePane="bottomLeft" state="frozen"/>
      <selection activeCell="E22" sqref="E22"/>
      <selection pane="bottomLeft" activeCell="E13" sqref="E13"/>
    </sheetView>
  </sheetViews>
  <sheetFormatPr defaultColWidth="0" defaultRowHeight="14.4" zeroHeight="1" x14ac:dyDescent="0.3"/>
  <cols>
    <col min="1" max="1" width="3.6640625" style="54" customWidth="1"/>
    <col min="2" max="2" width="41.88671875" customWidth="1"/>
    <col min="3" max="5" width="12.6640625" customWidth="1"/>
    <col min="6" max="6" width="53.6640625" customWidth="1"/>
    <col min="7" max="7" width="3.6640625" style="54" customWidth="1"/>
    <col min="8" max="16384" width="9.109375" hidden="1"/>
  </cols>
  <sheetData>
    <row r="1" spans="1:7" s="55" customFormat="1" ht="15" thickBot="1" x14ac:dyDescent="0.35">
      <c r="A1" s="52"/>
      <c r="G1" s="56"/>
    </row>
    <row r="2" spans="1:7" s="1" customFormat="1" ht="20.100000000000001" customHeight="1" x14ac:dyDescent="0.3">
      <c r="A2" s="53"/>
      <c r="B2" s="164" t="str">
        <f>'Vendor Checklist'!D6</f>
        <v>Vendor Name</v>
      </c>
      <c r="C2" s="165"/>
      <c r="D2" s="165"/>
      <c r="E2" s="176"/>
      <c r="F2" s="166"/>
      <c r="G2" s="53"/>
    </row>
    <row r="3" spans="1:7" s="1" customFormat="1" ht="50.25" customHeight="1" x14ac:dyDescent="0.3">
      <c r="A3" s="53"/>
      <c r="B3" s="44" t="s">
        <v>60</v>
      </c>
      <c r="C3" s="167" t="str">
        <f>"Please complete the Estimated Hours and Hourly Rate for " &amp; B3 &amp; ", indicating any additional info or 'No Bid' in the Comments column.  Additional proposed modules can be added in the 'Module Summary' Tab."</f>
        <v>Please complete the Estimated Hours and Hourly Rate for Implementation Services, indicating any additional info or 'No Bid' in the Comments column.  Additional proposed modules can be added in the 'Module Summary' Tab.</v>
      </c>
      <c r="D3" s="169"/>
      <c r="E3" s="169"/>
      <c r="F3" s="177"/>
      <c r="G3" s="53"/>
    </row>
    <row r="4" spans="1:7" s="1" customFormat="1" ht="30" customHeight="1" x14ac:dyDescent="0.3">
      <c r="A4" s="53"/>
      <c r="B4" s="45" t="s">
        <v>25</v>
      </c>
      <c r="C4" s="43" t="s">
        <v>61</v>
      </c>
      <c r="D4" s="43" t="s">
        <v>62</v>
      </c>
      <c r="E4" s="73" t="s">
        <v>63</v>
      </c>
      <c r="F4" s="46" t="s">
        <v>28</v>
      </c>
      <c r="G4" s="53"/>
    </row>
    <row r="5" spans="1:7" x14ac:dyDescent="0.3">
      <c r="B5" s="136" t="str">
        <f>IF('Module Information'!B5="","",'Module Information'!B5)</f>
        <v/>
      </c>
      <c r="C5" s="139"/>
      <c r="D5" s="137"/>
      <c r="E5" s="31">
        <f>IF(ISNUMBER(C5*D5),C5*D5,"N/A")</f>
        <v>0</v>
      </c>
      <c r="F5" s="84"/>
    </row>
    <row r="6" spans="1:7" x14ac:dyDescent="0.3">
      <c r="B6" s="136" t="str">
        <f>IF('Module Information'!B6="","",'Module Information'!B6)</f>
        <v/>
      </c>
      <c r="C6" s="139"/>
      <c r="D6" s="137"/>
      <c r="E6" s="31">
        <f t="shared" ref="E6:E26" si="0">IF(ISNUMBER(C6*D6),C6*D6,"N/A")</f>
        <v>0</v>
      </c>
      <c r="F6" s="84"/>
    </row>
    <row r="7" spans="1:7" x14ac:dyDescent="0.3">
      <c r="B7" s="136" t="str">
        <f>IF('Module Information'!B7="","",'Module Information'!B7)</f>
        <v/>
      </c>
      <c r="C7" s="139"/>
      <c r="D7" s="137"/>
      <c r="E7" s="31">
        <f t="shared" si="0"/>
        <v>0</v>
      </c>
      <c r="F7" s="84"/>
    </row>
    <row r="8" spans="1:7" x14ac:dyDescent="0.3">
      <c r="B8" s="136" t="str">
        <f>IF('Module Information'!B8="","",'Module Information'!B8)</f>
        <v/>
      </c>
      <c r="C8" s="139"/>
      <c r="D8" s="137"/>
      <c r="E8" s="31">
        <f t="shared" si="0"/>
        <v>0</v>
      </c>
      <c r="F8" s="84"/>
    </row>
    <row r="9" spans="1:7" x14ac:dyDescent="0.3">
      <c r="B9" s="136" t="str">
        <f>IF('Module Information'!B9="","",'Module Information'!B9)</f>
        <v/>
      </c>
      <c r="C9" s="139"/>
      <c r="D9" s="137"/>
      <c r="E9" s="31">
        <f t="shared" si="0"/>
        <v>0</v>
      </c>
      <c r="F9" s="84"/>
    </row>
    <row r="10" spans="1:7" x14ac:dyDescent="0.3">
      <c r="B10" s="136" t="str">
        <f>IF('Module Information'!B10="","",'Module Information'!B10)</f>
        <v/>
      </c>
      <c r="C10" s="139"/>
      <c r="D10" s="137"/>
      <c r="E10" s="31">
        <f t="shared" si="0"/>
        <v>0</v>
      </c>
      <c r="F10" s="84"/>
    </row>
    <row r="11" spans="1:7" x14ac:dyDescent="0.3">
      <c r="B11" s="136" t="str">
        <f>IF('Module Information'!B11="","",'Module Information'!B11)</f>
        <v/>
      </c>
      <c r="C11" s="139"/>
      <c r="D11" s="137"/>
      <c r="E11" s="31">
        <f t="shared" si="0"/>
        <v>0</v>
      </c>
      <c r="F11" s="84"/>
    </row>
    <row r="12" spans="1:7" x14ac:dyDescent="0.3">
      <c r="B12" s="136" t="str">
        <f>IF('Module Information'!B12="","",'Module Information'!B12)</f>
        <v/>
      </c>
      <c r="C12" s="139"/>
      <c r="D12" s="137"/>
      <c r="E12" s="31">
        <f t="shared" si="0"/>
        <v>0</v>
      </c>
      <c r="F12" s="84"/>
    </row>
    <row r="13" spans="1:7" x14ac:dyDescent="0.3">
      <c r="B13" s="136" t="str">
        <f>IF('Module Information'!B13="","",'Module Information'!B13)</f>
        <v/>
      </c>
      <c r="C13" s="139"/>
      <c r="D13" s="137"/>
      <c r="E13" s="31">
        <f t="shared" si="0"/>
        <v>0</v>
      </c>
      <c r="F13" s="84"/>
    </row>
    <row r="14" spans="1:7" x14ac:dyDescent="0.3">
      <c r="B14" s="136" t="str">
        <f>IF('Module Information'!B14="","",'Module Information'!B14)</f>
        <v/>
      </c>
      <c r="C14" s="139"/>
      <c r="D14" s="137"/>
      <c r="E14" s="31">
        <f t="shared" si="0"/>
        <v>0</v>
      </c>
      <c r="F14" s="84"/>
    </row>
    <row r="15" spans="1:7" x14ac:dyDescent="0.3">
      <c r="B15" s="136" t="str">
        <f>IF('Module Information'!B15="","",'Module Information'!B15)</f>
        <v/>
      </c>
      <c r="C15" s="139"/>
      <c r="D15" s="137"/>
      <c r="E15" s="31">
        <f t="shared" si="0"/>
        <v>0</v>
      </c>
      <c r="F15" s="84"/>
    </row>
    <row r="16" spans="1:7" x14ac:dyDescent="0.3">
      <c r="B16" s="136" t="str">
        <f>IF('Module Information'!B16="","",'Module Information'!B16)</f>
        <v/>
      </c>
      <c r="C16" s="139"/>
      <c r="D16" s="137"/>
      <c r="E16" s="31">
        <f t="shared" si="0"/>
        <v>0</v>
      </c>
      <c r="F16" s="84"/>
    </row>
    <row r="17" spans="1:7" x14ac:dyDescent="0.3">
      <c r="B17" s="136" t="str">
        <f>IF('Module Information'!B17="","",'Module Information'!B17)</f>
        <v/>
      </c>
      <c r="C17" s="139"/>
      <c r="D17" s="137"/>
      <c r="E17" s="31">
        <f t="shared" si="0"/>
        <v>0</v>
      </c>
      <c r="F17" s="84"/>
    </row>
    <row r="18" spans="1:7" x14ac:dyDescent="0.3">
      <c r="B18" s="136" t="str">
        <f>IF('Module Information'!B18="","",'Module Information'!B18)</f>
        <v/>
      </c>
      <c r="C18" s="139"/>
      <c r="D18" s="137"/>
      <c r="E18" s="31">
        <f t="shared" ref="E18" si="1">IF(ISNUMBER(C18*D18),C18*D18,"N/A")</f>
        <v>0</v>
      </c>
      <c r="F18" s="84"/>
    </row>
    <row r="19" spans="1:7" x14ac:dyDescent="0.3">
      <c r="B19" s="136" t="str">
        <f>IF('Module Information'!B19="","",'Module Information'!B19)</f>
        <v/>
      </c>
      <c r="C19" s="139"/>
      <c r="D19" s="137"/>
      <c r="E19" s="31">
        <f t="shared" si="0"/>
        <v>0</v>
      </c>
      <c r="F19" s="84"/>
    </row>
    <row r="20" spans="1:7" x14ac:dyDescent="0.3">
      <c r="B20" s="136" t="str">
        <f>IF('Module Information'!B20="","",'Module Information'!B20)</f>
        <v/>
      </c>
      <c r="C20" s="139"/>
      <c r="D20" s="137"/>
      <c r="E20" s="31">
        <f t="shared" si="0"/>
        <v>0</v>
      </c>
      <c r="F20" s="84"/>
    </row>
    <row r="21" spans="1:7" x14ac:dyDescent="0.3">
      <c r="B21" s="136" t="str">
        <f>IF('Module Information'!B21="","",'Module Information'!B21)</f>
        <v/>
      </c>
      <c r="C21" s="139"/>
      <c r="D21" s="137"/>
      <c r="E21" s="31">
        <f t="shared" si="0"/>
        <v>0</v>
      </c>
      <c r="F21" s="84"/>
    </row>
    <row r="22" spans="1:7" x14ac:dyDescent="0.3">
      <c r="B22" s="136" t="str">
        <f>IF('Module Information'!B22="","",'Module Information'!B22)</f>
        <v/>
      </c>
      <c r="C22" s="139"/>
      <c r="D22" s="137"/>
      <c r="E22" s="31">
        <f t="shared" si="0"/>
        <v>0</v>
      </c>
      <c r="F22" s="84"/>
    </row>
    <row r="23" spans="1:7" x14ac:dyDescent="0.3">
      <c r="B23" s="136" t="str">
        <f>IF('Module Information'!B23="","",'Module Information'!B23)</f>
        <v/>
      </c>
      <c r="C23" s="139"/>
      <c r="D23" s="137"/>
      <c r="E23" s="31">
        <f t="shared" si="0"/>
        <v>0</v>
      </c>
      <c r="F23" s="84"/>
    </row>
    <row r="24" spans="1:7" x14ac:dyDescent="0.3">
      <c r="B24" s="136" t="str">
        <f>IF('Module Information'!B24="","",'Module Information'!B24)</f>
        <v/>
      </c>
      <c r="C24" s="139"/>
      <c r="D24" s="137"/>
      <c r="E24" s="31">
        <f t="shared" si="0"/>
        <v>0</v>
      </c>
      <c r="F24" s="84"/>
    </row>
    <row r="25" spans="1:7" x14ac:dyDescent="0.3">
      <c r="B25" s="136" t="str">
        <f>IF('Module Information'!B25="","",'Module Information'!B25)</f>
        <v/>
      </c>
      <c r="C25" s="139"/>
      <c r="D25" s="137"/>
      <c r="E25" s="31">
        <f t="shared" si="0"/>
        <v>0</v>
      </c>
      <c r="F25" s="84"/>
    </row>
    <row r="26" spans="1:7" x14ac:dyDescent="0.3">
      <c r="B26" s="136" t="str">
        <f>IF('Module Information'!B26="","",'Module Information'!B26)</f>
        <v/>
      </c>
      <c r="C26" s="139"/>
      <c r="D26" s="137"/>
      <c r="E26" s="31">
        <f t="shared" si="0"/>
        <v>0</v>
      </c>
      <c r="F26" s="84"/>
    </row>
    <row r="27" spans="1:7" x14ac:dyDescent="0.3">
      <c r="B27" s="136" t="str">
        <f>IF('Module Information'!B27="","",'Module Information'!B27)</f>
        <v/>
      </c>
      <c r="C27" s="139"/>
      <c r="D27" s="137"/>
      <c r="E27" s="31">
        <f t="shared" ref="E27:E29" si="2">IF(ISNUMBER(C27*D27),C27*D27,"N/A")</f>
        <v>0</v>
      </c>
      <c r="F27" s="84"/>
    </row>
    <row r="28" spans="1:7" x14ac:dyDescent="0.3">
      <c r="B28" s="136" t="str">
        <f>IF('Module Information'!B28="","",'Module Information'!B28)</f>
        <v/>
      </c>
      <c r="C28" s="139"/>
      <c r="D28" s="137"/>
      <c r="E28" s="31">
        <f t="shared" si="2"/>
        <v>0</v>
      </c>
      <c r="F28" s="84"/>
    </row>
    <row r="29" spans="1:7" x14ac:dyDescent="0.3">
      <c r="B29" s="136" t="str">
        <f>IF('Module Information'!B29="","",'Module Information'!B29)</f>
        <v/>
      </c>
      <c r="C29" s="139"/>
      <c r="D29" s="137"/>
      <c r="E29" s="31">
        <f t="shared" si="2"/>
        <v>0</v>
      </c>
      <c r="F29" s="84"/>
    </row>
    <row r="30" spans="1:7" s="1" customFormat="1" ht="15" thickBot="1" x14ac:dyDescent="0.35">
      <c r="A30" s="53"/>
      <c r="B30" s="70" t="str">
        <f>'Proposal Summary'!B16</f>
        <v>Grand Total</v>
      </c>
      <c r="C30" s="74">
        <f>SUM(C5:C29)</f>
        <v>0</v>
      </c>
      <c r="D30" s="71"/>
      <c r="E30" s="75">
        <f>SUM(E5:E29)</f>
        <v>0</v>
      </c>
      <c r="F30" s="72"/>
      <c r="G30" s="53"/>
    </row>
    <row r="31" spans="1:7" s="63" customFormat="1" x14ac:dyDescent="0.3">
      <c r="A31" s="92"/>
      <c r="G31" s="93"/>
    </row>
    <row r="32" spans="1:7"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sheetData>
  <sheetProtection algorithmName="SHA-512" hashValue="qp/TujVWr6DJnWYq8r0qkbdDLYI4WBuTDJSd1AyeuWEgqUseAcYQeDgLF4DpCAZTu37kefoyc8EmCHETZDw2Dw==" saltValue="cRAG8UFVwrwH2wQdYXinvQ==" spinCount="100000" sheet="1" formatCells="0" formatRows="0"/>
  <mergeCells count="2">
    <mergeCell ref="B2:F2"/>
    <mergeCell ref="C3:F3"/>
  </mergeCells>
  <dataValidations count="1">
    <dataValidation type="decimal" operator="greaterThanOrEqual" allowBlank="1" showErrorMessage="1" errorTitle="Invalid Entry" error="Please enter numeric values only and type any text in the comments column." sqref="C5:D29" xr:uid="{00000000-0002-0000-0700-000000000000}">
      <formula1>0</formula1>
    </dataValidation>
  </dataValidations>
  <printOptions horizontalCentered="1"/>
  <pageMargins left="0.25" right="0.25" top="0.75" bottom="0.25" header="0.3" footer="0.3"/>
  <pageSetup fitToHeight="0" orientation="landscape" r:id="rId1"/>
  <headerFooter scaleWithDoc="0">
    <oddHeader>&amp;C&amp;"-,Bold"City of Greeley, CO - RFP F23-07-062 for a Customer Information System and Implementation Services
&amp;"-,Italic"&amp;10Pricing Forms - &amp;A</oddHeader>
  </headerFooter>
  <ignoredErrors>
    <ignoredError sqref="B5:B29" unlockedFormula="1"/>
  </ignoredErrors>
  <extLst>
    <ext xmlns:x14="http://schemas.microsoft.com/office/spreadsheetml/2009/9/main" uri="{78C0D931-6437-407d-A8EE-F0AAD7539E65}">
      <x14:conditionalFormattings>
        <x14:conditionalFormatting xmlns:xm="http://schemas.microsoft.com/office/excel/2006/main">
          <x14:cfRule type="expression" priority="860" id="{887F72AF-78D0-48F6-BC7E-38C0035222C2}">
            <xm:f>'Vendor Checklist'!#REF!='Vendor Checklist'!$AA$1</xm:f>
            <x14:dxf>
              <font>
                <b/>
                <i val="0"/>
                <color theme="0"/>
              </font>
              <fill>
                <patternFill>
                  <bgColor theme="1"/>
                </patternFill>
              </fill>
            </x14:dxf>
          </x14:cfRule>
          <xm:sqref>C5:D29</xm:sqref>
        </x14:conditionalFormatting>
        <x14:conditionalFormatting xmlns:xm="http://schemas.microsoft.com/office/excel/2006/main">
          <x14:cfRule type="expression" priority="861" id="{903EA378-2981-4B8C-BE4C-58044FABC235}">
            <xm:f>'Vendor Checklist'!#REF!='Vendor Checklist'!$AA$1</xm:f>
            <x14:dxf>
              <font>
                <color theme="0"/>
              </font>
            </x14:dxf>
          </x14:cfRule>
          <xm:sqref>C3:F3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pageSetUpPr fitToPage="1"/>
  </sheetPr>
  <dimension ref="A1:J50"/>
  <sheetViews>
    <sheetView showGridLines="0" zoomScaleNormal="100" workbookViewId="0">
      <pane ySplit="4" topLeftCell="A5" activePane="bottomLeft" state="frozen"/>
      <selection activeCell="E22" sqref="E22"/>
      <selection pane="bottomLeft" activeCell="D3" sqref="D3:H3"/>
    </sheetView>
  </sheetViews>
  <sheetFormatPr defaultColWidth="0" defaultRowHeight="14.4" zeroHeight="1" x14ac:dyDescent="0.3"/>
  <cols>
    <col min="1" max="1" width="3.6640625" style="64" customWidth="1"/>
    <col min="2" max="2" width="41.88671875" customWidth="1"/>
    <col min="3" max="3" width="20.6640625" style="101" customWidth="1"/>
    <col min="4" max="7" width="12.6640625" customWidth="1"/>
    <col min="8" max="8" width="53.6640625" customWidth="1"/>
    <col min="9" max="9" width="3.6640625" style="64" customWidth="1"/>
    <col min="10" max="10" width="0" hidden="1" customWidth="1"/>
    <col min="11" max="16384" width="9.109375" hidden="1"/>
  </cols>
  <sheetData>
    <row r="1" spans="1:9" s="63" customFormat="1" ht="15" thickBot="1" x14ac:dyDescent="0.35">
      <c r="A1" s="67"/>
      <c r="C1" s="115"/>
      <c r="I1" s="68"/>
    </row>
    <row r="2" spans="1:9" s="1" customFormat="1" ht="20.100000000000001" customHeight="1" x14ac:dyDescent="0.3">
      <c r="A2" s="57"/>
      <c r="B2" s="178" t="str">
        <f>'Vendor Checklist'!D6</f>
        <v>Vendor Name</v>
      </c>
      <c r="C2" s="179"/>
      <c r="D2" s="179"/>
      <c r="E2" s="179"/>
      <c r="F2" s="179"/>
      <c r="G2" s="179"/>
      <c r="H2" s="180"/>
      <c r="I2" s="57"/>
    </row>
    <row r="3" spans="1:9" s="1" customFormat="1" ht="30" customHeight="1" x14ac:dyDescent="0.3">
      <c r="A3" s="57"/>
      <c r="B3" s="44" t="s">
        <v>30</v>
      </c>
      <c r="C3" s="102"/>
      <c r="D3" s="167" t="str">
        <f>"Please complete the Estimated Hours and Hourly Rate for " &amp; B3 &amp; ", indicating any additional info or 'No Bid' in the Comments column.  Additional proposed modules can be added in the 'Module Summary' Tab."</f>
        <v>Please complete the Estimated Hours and Hourly Rate for Training Services, indicating any additional info or 'No Bid' in the Comments column.  Additional proposed modules can be added in the 'Module Summary' Tab.</v>
      </c>
      <c r="E3" s="169"/>
      <c r="F3" s="169"/>
      <c r="G3" s="169"/>
      <c r="H3" s="168"/>
      <c r="I3" s="57"/>
    </row>
    <row r="4" spans="1:9" s="1" customFormat="1" ht="30" customHeight="1" x14ac:dyDescent="0.3">
      <c r="A4" s="57"/>
      <c r="B4" s="45" t="s">
        <v>25</v>
      </c>
      <c r="C4" s="48" t="s">
        <v>64</v>
      </c>
      <c r="D4" s="43" t="str">
        <f>'Implementation Services'!C4</f>
        <v>Estimated Hours</v>
      </c>
      <c r="E4" s="43" t="str">
        <f>'Implementation Services'!D4</f>
        <v>Hourly Rate</v>
      </c>
      <c r="F4" s="43" t="str">
        <f>'Implementation Services'!E4</f>
        <v>One-Time Cost</v>
      </c>
      <c r="G4" s="73" t="s">
        <v>65</v>
      </c>
      <c r="H4" s="46" t="s">
        <v>28</v>
      </c>
      <c r="I4" s="57"/>
    </row>
    <row r="5" spans="1:9" x14ac:dyDescent="0.3">
      <c r="B5" s="136" t="str">
        <f>IF('Module Information'!B5="","",'Module Information'!B5)</f>
        <v/>
      </c>
      <c r="C5" s="103"/>
      <c r="D5" s="139"/>
      <c r="E5" s="137"/>
      <c r="F5" s="31">
        <f>IF(ISNUMBER(D5*E5),D5*E5,"N/A")</f>
        <v>0</v>
      </c>
      <c r="G5" s="137"/>
      <c r="H5" s="84"/>
    </row>
    <row r="6" spans="1:9" x14ac:dyDescent="0.3">
      <c r="B6" s="136" t="str">
        <f>IF('Module Information'!B6="","",'Module Information'!B6)</f>
        <v/>
      </c>
      <c r="C6" s="103"/>
      <c r="D6" s="139"/>
      <c r="E6" s="137"/>
      <c r="F6" s="31">
        <f t="shared" ref="F6:F26" si="0">IF(ISNUMBER(D6*E6),D6*E6,"N/A")</f>
        <v>0</v>
      </c>
      <c r="G6" s="137"/>
      <c r="H6" s="84"/>
    </row>
    <row r="7" spans="1:9" x14ac:dyDescent="0.3">
      <c r="B7" s="136" t="str">
        <f>IF('Module Information'!B7="","",'Module Information'!B7)</f>
        <v/>
      </c>
      <c r="C7" s="103"/>
      <c r="D7" s="139"/>
      <c r="E7" s="139"/>
      <c r="F7" s="31">
        <f t="shared" si="0"/>
        <v>0</v>
      </c>
      <c r="G7" s="137"/>
      <c r="H7" s="84"/>
    </row>
    <row r="8" spans="1:9" x14ac:dyDescent="0.3">
      <c r="B8" s="136" t="str">
        <f>IF('Module Information'!B8="","",'Module Information'!B8)</f>
        <v/>
      </c>
      <c r="C8" s="103"/>
      <c r="D8" s="139"/>
      <c r="E8" s="139"/>
      <c r="F8" s="31">
        <f t="shared" si="0"/>
        <v>0</v>
      </c>
      <c r="G8" s="137"/>
      <c r="H8" s="84"/>
    </row>
    <row r="9" spans="1:9" x14ac:dyDescent="0.3">
      <c r="B9" s="136" t="str">
        <f>IF('Module Information'!B9="","",'Module Information'!B9)</f>
        <v/>
      </c>
      <c r="C9" s="103"/>
      <c r="D9" s="139"/>
      <c r="E9" s="139"/>
      <c r="F9" s="31">
        <f t="shared" si="0"/>
        <v>0</v>
      </c>
      <c r="G9" s="137"/>
      <c r="H9" s="84"/>
    </row>
    <row r="10" spans="1:9" x14ac:dyDescent="0.3">
      <c r="B10" s="136" t="str">
        <f>IF('Module Information'!B10="","",'Module Information'!B10)</f>
        <v/>
      </c>
      <c r="C10" s="103"/>
      <c r="D10" s="139"/>
      <c r="E10" s="139"/>
      <c r="F10" s="31">
        <f t="shared" si="0"/>
        <v>0</v>
      </c>
      <c r="G10" s="137"/>
      <c r="H10" s="84"/>
    </row>
    <row r="11" spans="1:9" x14ac:dyDescent="0.3">
      <c r="B11" s="136" t="str">
        <f>IF('Module Information'!B11="","",'Module Information'!B11)</f>
        <v/>
      </c>
      <c r="C11" s="103"/>
      <c r="D11" s="139"/>
      <c r="E11" s="139"/>
      <c r="F11" s="31">
        <f t="shared" si="0"/>
        <v>0</v>
      </c>
      <c r="G11" s="137"/>
      <c r="H11" s="84"/>
    </row>
    <row r="12" spans="1:9" x14ac:dyDescent="0.3">
      <c r="B12" s="136" t="str">
        <f>IF('Module Information'!B12="","",'Module Information'!B12)</f>
        <v/>
      </c>
      <c r="C12" s="103"/>
      <c r="D12" s="139"/>
      <c r="E12" s="139"/>
      <c r="F12" s="31">
        <f t="shared" si="0"/>
        <v>0</v>
      </c>
      <c r="G12" s="137"/>
      <c r="H12" s="84"/>
    </row>
    <row r="13" spans="1:9" x14ac:dyDescent="0.3">
      <c r="B13" s="136" t="str">
        <f>IF('Module Information'!B13="","",'Module Information'!B13)</f>
        <v/>
      </c>
      <c r="C13" s="103"/>
      <c r="D13" s="139"/>
      <c r="E13" s="139"/>
      <c r="F13" s="31">
        <f t="shared" si="0"/>
        <v>0</v>
      </c>
      <c r="G13" s="137"/>
      <c r="H13" s="84"/>
    </row>
    <row r="14" spans="1:9" x14ac:dyDescent="0.3">
      <c r="B14" s="136" t="str">
        <f>IF('Module Information'!B14="","",'Module Information'!B14)</f>
        <v/>
      </c>
      <c r="C14" s="103"/>
      <c r="D14" s="139"/>
      <c r="E14" s="139"/>
      <c r="F14" s="31">
        <f t="shared" si="0"/>
        <v>0</v>
      </c>
      <c r="G14" s="137"/>
      <c r="H14" s="84"/>
    </row>
    <row r="15" spans="1:9" x14ac:dyDescent="0.3">
      <c r="B15" s="136" t="str">
        <f>IF('Module Information'!B15="","",'Module Information'!B15)</f>
        <v/>
      </c>
      <c r="C15" s="103"/>
      <c r="D15" s="139"/>
      <c r="E15" s="139"/>
      <c r="F15" s="31">
        <f t="shared" si="0"/>
        <v>0</v>
      </c>
      <c r="G15" s="137"/>
      <c r="H15" s="84"/>
    </row>
    <row r="16" spans="1:9" x14ac:dyDescent="0.3">
      <c r="B16" s="136" t="str">
        <f>IF('Module Information'!B16="","",'Module Information'!B16)</f>
        <v/>
      </c>
      <c r="C16" s="103"/>
      <c r="D16" s="139"/>
      <c r="E16" s="139"/>
      <c r="F16" s="31">
        <f t="shared" si="0"/>
        <v>0</v>
      </c>
      <c r="G16" s="137"/>
      <c r="H16" s="84"/>
    </row>
    <row r="17" spans="1:9" x14ac:dyDescent="0.3">
      <c r="B17" s="136" t="str">
        <f>IF('Module Information'!B17="","",'Module Information'!B17)</f>
        <v/>
      </c>
      <c r="C17" s="103"/>
      <c r="D17" s="139"/>
      <c r="E17" s="139"/>
      <c r="F17" s="31">
        <f t="shared" si="0"/>
        <v>0</v>
      </c>
      <c r="G17" s="137"/>
      <c r="H17" s="84"/>
    </row>
    <row r="18" spans="1:9" x14ac:dyDescent="0.3">
      <c r="B18" s="136" t="str">
        <f>IF('Module Information'!B18="","",'Module Information'!B18)</f>
        <v/>
      </c>
      <c r="C18" s="103"/>
      <c r="D18" s="139"/>
      <c r="E18" s="139"/>
      <c r="F18" s="31">
        <f t="shared" ref="F18" si="1">IF(ISNUMBER(D18*E18),D18*E18,"N/A")</f>
        <v>0</v>
      </c>
      <c r="G18" s="137"/>
      <c r="H18" s="84"/>
    </row>
    <row r="19" spans="1:9" x14ac:dyDescent="0.3">
      <c r="B19" s="136" t="str">
        <f>IF('Module Information'!B19="","",'Module Information'!B19)</f>
        <v/>
      </c>
      <c r="C19" s="103"/>
      <c r="D19" s="139"/>
      <c r="E19" s="139"/>
      <c r="F19" s="31">
        <f t="shared" si="0"/>
        <v>0</v>
      </c>
      <c r="G19" s="137"/>
      <c r="H19" s="84"/>
    </row>
    <row r="20" spans="1:9" x14ac:dyDescent="0.3">
      <c r="B20" s="136" t="str">
        <f>IF('Module Information'!B20="","",'Module Information'!B20)</f>
        <v/>
      </c>
      <c r="C20" s="103"/>
      <c r="D20" s="139"/>
      <c r="E20" s="139"/>
      <c r="F20" s="31">
        <f t="shared" si="0"/>
        <v>0</v>
      </c>
      <c r="G20" s="137"/>
      <c r="H20" s="84"/>
    </row>
    <row r="21" spans="1:9" x14ac:dyDescent="0.3">
      <c r="B21" s="136" t="str">
        <f>IF('Module Information'!B21="","",'Module Information'!B21)</f>
        <v/>
      </c>
      <c r="C21" s="103"/>
      <c r="D21" s="139"/>
      <c r="E21" s="139"/>
      <c r="F21" s="31">
        <f t="shared" si="0"/>
        <v>0</v>
      </c>
      <c r="G21" s="137"/>
      <c r="H21" s="84"/>
    </row>
    <row r="22" spans="1:9" x14ac:dyDescent="0.3">
      <c r="B22" s="136" t="str">
        <f>IF('Module Information'!B22="","",'Module Information'!B22)</f>
        <v/>
      </c>
      <c r="C22" s="103"/>
      <c r="D22" s="139"/>
      <c r="E22" s="139"/>
      <c r="F22" s="31">
        <f t="shared" si="0"/>
        <v>0</v>
      </c>
      <c r="G22" s="137"/>
      <c r="H22" s="84"/>
    </row>
    <row r="23" spans="1:9" x14ac:dyDescent="0.3">
      <c r="B23" s="136" t="str">
        <f>IF('Module Information'!B23="","",'Module Information'!B23)</f>
        <v/>
      </c>
      <c r="C23" s="103"/>
      <c r="D23" s="139"/>
      <c r="E23" s="139"/>
      <c r="F23" s="31">
        <f t="shared" si="0"/>
        <v>0</v>
      </c>
      <c r="G23" s="137"/>
      <c r="H23" s="84"/>
    </row>
    <row r="24" spans="1:9" x14ac:dyDescent="0.3">
      <c r="B24" s="136" t="str">
        <f>IF('Module Information'!B24="","",'Module Information'!B24)</f>
        <v/>
      </c>
      <c r="C24" s="103"/>
      <c r="D24" s="139"/>
      <c r="E24" s="139"/>
      <c r="F24" s="31">
        <f t="shared" si="0"/>
        <v>0</v>
      </c>
      <c r="G24" s="137"/>
      <c r="H24" s="84"/>
    </row>
    <row r="25" spans="1:9" x14ac:dyDescent="0.3">
      <c r="B25" s="136" t="str">
        <f>IF('Module Information'!B25="","",'Module Information'!B25)</f>
        <v/>
      </c>
      <c r="C25" s="103"/>
      <c r="D25" s="139"/>
      <c r="E25" s="139"/>
      <c r="F25" s="31">
        <f t="shared" si="0"/>
        <v>0</v>
      </c>
      <c r="G25" s="137"/>
      <c r="H25" s="84"/>
    </row>
    <row r="26" spans="1:9" x14ac:dyDescent="0.3">
      <c r="B26" s="136" t="str">
        <f>IF('Module Information'!B26="","",'Module Information'!B26)</f>
        <v/>
      </c>
      <c r="C26" s="103"/>
      <c r="D26" s="139"/>
      <c r="E26" s="139"/>
      <c r="F26" s="31">
        <f t="shared" si="0"/>
        <v>0</v>
      </c>
      <c r="G26" s="137"/>
      <c r="H26" s="84"/>
    </row>
    <row r="27" spans="1:9" x14ac:dyDescent="0.3">
      <c r="B27" s="136" t="str">
        <f>IF('Module Information'!B27="","",'Module Information'!B27)</f>
        <v/>
      </c>
      <c r="C27" s="103"/>
      <c r="D27" s="139"/>
      <c r="E27" s="139"/>
      <c r="F27" s="31">
        <f t="shared" ref="F27:F29" si="2">IF(ISNUMBER(D27*E27),D27*E27,"N/A")</f>
        <v>0</v>
      </c>
      <c r="G27" s="137"/>
      <c r="H27" s="84"/>
    </row>
    <row r="28" spans="1:9" x14ac:dyDescent="0.3">
      <c r="B28" s="136" t="str">
        <f>IF('Module Information'!B28="","",'Module Information'!B28)</f>
        <v/>
      </c>
      <c r="C28" s="103"/>
      <c r="D28" s="139"/>
      <c r="E28" s="139"/>
      <c r="F28" s="31">
        <f t="shared" si="2"/>
        <v>0</v>
      </c>
      <c r="G28" s="137"/>
      <c r="H28" s="84"/>
    </row>
    <row r="29" spans="1:9" x14ac:dyDescent="0.3">
      <c r="B29" s="136" t="str">
        <f>IF('Module Information'!B29="","",'Module Information'!B29)</f>
        <v/>
      </c>
      <c r="C29" s="103"/>
      <c r="D29" s="139"/>
      <c r="E29" s="139"/>
      <c r="F29" s="31">
        <f t="shared" si="2"/>
        <v>0</v>
      </c>
      <c r="G29" s="137"/>
      <c r="H29" s="84"/>
    </row>
    <row r="30" spans="1:9" s="1" customFormat="1" ht="15" thickBot="1" x14ac:dyDescent="0.35">
      <c r="A30" s="57"/>
      <c r="B30" s="70" t="str">
        <f>'Proposal Summary'!B16</f>
        <v>Grand Total</v>
      </c>
      <c r="C30" s="104"/>
      <c r="D30" s="74">
        <f ca="1">SUM(D5:OFFSET(D30,-1,0))</f>
        <v>0</v>
      </c>
      <c r="E30" s="71"/>
      <c r="F30" s="122">
        <f ca="1">SUM(F5:OFFSET(F30,-1,0))</f>
        <v>0</v>
      </c>
      <c r="G30" s="122">
        <f ca="1">SUM(G5:OFFSET(G30,-1,0))</f>
        <v>0</v>
      </c>
      <c r="H30" s="72"/>
      <c r="I30" s="57"/>
    </row>
    <row r="31" spans="1:9" s="63" customFormat="1" x14ac:dyDescent="0.3">
      <c r="A31" s="65"/>
      <c r="C31" s="115"/>
      <c r="I31" s="66"/>
    </row>
    <row r="32" spans="1: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sheetData>
  <sheetProtection algorithmName="SHA-512" hashValue="169g+HECGehSihNGyPnp7tr+3cmzYl7nXtKeTjzb+mTAT5WRjPeI3A6bm0HQth+lPCmUvhM+z7pR9GYwVQXFTQ==" saltValue="QmxMzeLtlHC3QBmd7lwCpw==" spinCount="100000" sheet="1" formatCells="0" formatRows="0" insertRows="0"/>
  <mergeCells count="2">
    <mergeCell ref="D3:H3"/>
    <mergeCell ref="B2:H2"/>
  </mergeCells>
  <dataValidations count="2">
    <dataValidation type="decimal" operator="greaterThanOrEqual" allowBlank="1" showErrorMessage="1" errorTitle="Invalid Entry" error="Please enter numeric values only and type any text in the comments column." sqref="D5:E29 G5:G29" xr:uid="{00000000-0002-0000-0800-000000000000}">
      <formula1>0</formula1>
    </dataValidation>
    <dataValidation type="list" allowBlank="1" showInputMessage="1" showErrorMessage="1" sqref="C5:C29" xr:uid="{F509E732-77F6-4B1E-8D07-4CF7971BCC05}">
      <formula1>"Train-the-Trainer, End User, Other (Describe in Comments)"</formula1>
    </dataValidation>
  </dataValidations>
  <printOptions horizontalCentered="1"/>
  <pageMargins left="0.25" right="0.25" top="0.75" bottom="0.25" header="0.3" footer="0.3"/>
  <pageSetup scale="80" fitToHeight="0" orientation="landscape" r:id="rId1"/>
  <headerFooter scaleWithDoc="0">
    <oddHeader>&amp;C&amp;"-,Bold"City of Greeley, CO - RFP F23-07-062 for a Customer Information System and Implementation Services
&amp;"-,Italic"&amp;10Pricing Forms - &amp;A</oddHeader>
  </headerFooter>
  <ignoredErrors>
    <ignoredError sqref="B5:B29" unlockedFormula="1"/>
  </ignoredErrors>
  <extLst>
    <ext xmlns:x14="http://schemas.microsoft.com/office/spreadsheetml/2009/9/main" uri="{78C0D931-6437-407d-A8EE-F0AAD7539E65}">
      <x14:conditionalFormattings>
        <x14:conditionalFormatting xmlns:xm="http://schemas.microsoft.com/office/excel/2006/main">
          <x14:cfRule type="expression" priority="862" id="{2659E861-8C1D-4C04-B470-87AD91FF17EE}">
            <xm:f>'Vendor Checklist'!#REF!='Vendor Checklist'!$AA$1</xm:f>
            <x14:dxf>
              <font>
                <b/>
                <i val="0"/>
                <color theme="0"/>
              </font>
              <fill>
                <patternFill>
                  <bgColor theme="1"/>
                </patternFill>
              </fill>
            </x14:dxf>
          </x14:cfRule>
          <xm:sqref>D5:E29 G5:G29</xm:sqref>
        </x14:conditionalFormatting>
        <x14:conditionalFormatting xmlns:xm="http://schemas.microsoft.com/office/excel/2006/main">
          <x14:cfRule type="expression" priority="864" id="{3BE716B5-0F5A-43DB-BF28-617E60514D4F}">
            <xm:f>'Vendor Checklist'!#REF!='Vendor Checklist'!$AA$1</xm:f>
            <x14:dxf>
              <font>
                <color theme="0"/>
              </font>
            </x14:dxf>
          </x14:cfRule>
          <xm:sqref>D3:H3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539B"/>
    <pageSetUpPr fitToPage="1"/>
  </sheetPr>
  <dimension ref="A1:L45"/>
  <sheetViews>
    <sheetView showGridLines="0" zoomScaleNormal="100" workbookViewId="0">
      <pane ySplit="4" topLeftCell="A5" activePane="bottomLeft" state="frozen"/>
      <selection activeCell="E22" sqref="E22"/>
      <selection pane="bottomLeft" activeCell="C7" sqref="C7"/>
    </sheetView>
  </sheetViews>
  <sheetFormatPr defaultColWidth="0" defaultRowHeight="14.4" zeroHeight="1" x14ac:dyDescent="0.3"/>
  <cols>
    <col min="1" max="1" width="3.6640625" style="57" customWidth="1"/>
    <col min="2" max="2" width="10.6640625" style="1" customWidth="1"/>
    <col min="3" max="3" width="25.6640625" style="1" customWidth="1"/>
    <col min="4" max="4" width="20.6640625" style="1" customWidth="1"/>
    <col min="5" max="5" width="10.88671875" style="1" customWidth="1"/>
    <col min="6" max="6" width="20.6640625" style="1" customWidth="1"/>
    <col min="7" max="10" width="12.6640625" style="1" customWidth="1"/>
    <col min="11" max="11" width="30.6640625" style="1" customWidth="1"/>
    <col min="12" max="12" width="3.6640625" style="57" customWidth="1"/>
    <col min="13" max="16384" width="9.109375" style="1" hidden="1"/>
  </cols>
  <sheetData>
    <row r="1" spans="1:12" s="59" customFormat="1" ht="15" thickBot="1" x14ac:dyDescent="0.35">
      <c r="A1" s="58"/>
      <c r="L1" s="60"/>
    </row>
    <row r="2" spans="1:12" ht="20.100000000000001" customHeight="1" x14ac:dyDescent="0.3">
      <c r="B2" s="170" t="str">
        <f>'Vendor Checklist'!D6</f>
        <v>Vendor Name</v>
      </c>
      <c r="C2" s="172"/>
      <c r="D2" s="172"/>
      <c r="E2" s="172"/>
      <c r="F2" s="172"/>
      <c r="G2" s="172"/>
      <c r="H2" s="172"/>
      <c r="I2" s="172"/>
      <c r="J2" s="172"/>
      <c r="K2" s="173"/>
    </row>
    <row r="3" spans="1:12" ht="30" customHeight="1" x14ac:dyDescent="0.3">
      <c r="B3" s="184" t="s">
        <v>66</v>
      </c>
      <c r="C3" s="185"/>
      <c r="D3" s="161" t="str">
        <f>"Please complete the Estimated Hours, Hourly Rate, and Ongoing Annual Cost, if applicable, to develop the following " &amp; B3 &amp; ", indicating any additional info or 'No Bid' in the Comments column."</f>
        <v>Please complete the Estimated Hours, Hourly Rate, and Ongoing Annual Cost, if applicable, to develop the following Interfaces, indicating any additional info or 'No Bid' in the Comments column.</v>
      </c>
      <c r="E3" s="162"/>
      <c r="F3" s="162"/>
      <c r="G3" s="162"/>
      <c r="H3" s="162"/>
      <c r="I3" s="162"/>
      <c r="J3" s="162"/>
      <c r="K3" s="163"/>
    </row>
    <row r="4" spans="1:12" ht="30" customHeight="1" x14ac:dyDescent="0.3">
      <c r="B4" s="9" t="s">
        <v>67</v>
      </c>
      <c r="C4" s="6" t="s">
        <v>68</v>
      </c>
      <c r="D4" s="6" t="s">
        <v>69</v>
      </c>
      <c r="E4" s="6" t="s">
        <v>70</v>
      </c>
      <c r="F4" s="6" t="s">
        <v>71</v>
      </c>
      <c r="G4" s="5" t="s">
        <v>72</v>
      </c>
      <c r="H4" s="5" t="s">
        <v>73</v>
      </c>
      <c r="I4" s="5" t="s">
        <v>26</v>
      </c>
      <c r="J4" s="5" t="s">
        <v>27</v>
      </c>
      <c r="K4" s="11" t="s">
        <v>28</v>
      </c>
    </row>
    <row r="5" spans="1:12" ht="57.6" x14ac:dyDescent="0.3">
      <c r="B5" s="32">
        <v>1</v>
      </c>
      <c r="C5" s="123" t="s">
        <v>74</v>
      </c>
      <c r="D5" s="123" t="s">
        <v>75</v>
      </c>
      <c r="E5" s="124" t="s">
        <v>76</v>
      </c>
      <c r="F5" s="123" t="s">
        <v>77</v>
      </c>
      <c r="G5" s="139"/>
      <c r="H5" s="137"/>
      <c r="I5" s="34">
        <f>IF(ISNUMBER(G5*H5),G5*H5,"N/A")</f>
        <v>0</v>
      </c>
      <c r="J5" s="137"/>
      <c r="K5" s="88"/>
    </row>
    <row r="6" spans="1:12" x14ac:dyDescent="0.3">
      <c r="B6" s="32">
        <v>2</v>
      </c>
      <c r="C6" s="123" t="s">
        <v>78</v>
      </c>
      <c r="D6" s="123" t="s">
        <v>79</v>
      </c>
      <c r="E6" s="124" t="s">
        <v>76</v>
      </c>
      <c r="F6" s="123" t="s">
        <v>75</v>
      </c>
      <c r="G6" s="139"/>
      <c r="H6" s="137"/>
      <c r="I6" s="34">
        <f t="shared" ref="I6:I24" si="0">IF(ISNUMBER(G6*H6),G6*H6,"N/A")</f>
        <v>0</v>
      </c>
      <c r="J6" s="137"/>
      <c r="K6" s="88"/>
    </row>
    <row r="7" spans="1:12" ht="57.6" x14ac:dyDescent="0.3">
      <c r="B7" s="32">
        <v>3</v>
      </c>
      <c r="C7" s="123" t="s">
        <v>80</v>
      </c>
      <c r="D7" s="123" t="s">
        <v>81</v>
      </c>
      <c r="E7" s="124" t="s">
        <v>82</v>
      </c>
      <c r="F7" s="123" t="s">
        <v>75</v>
      </c>
      <c r="G7" s="139"/>
      <c r="H7" s="137"/>
      <c r="I7" s="34">
        <f t="shared" si="0"/>
        <v>0</v>
      </c>
      <c r="J7" s="137"/>
      <c r="K7" s="88"/>
    </row>
    <row r="8" spans="1:12" x14ac:dyDescent="0.3">
      <c r="B8" s="32">
        <v>4</v>
      </c>
      <c r="C8" s="123" t="s">
        <v>83</v>
      </c>
      <c r="D8" s="123" t="s">
        <v>75</v>
      </c>
      <c r="E8" s="124" t="s">
        <v>76</v>
      </c>
      <c r="F8" s="123" t="s">
        <v>84</v>
      </c>
      <c r="G8" s="139"/>
      <c r="H8" s="137"/>
      <c r="I8" s="34">
        <f t="shared" si="0"/>
        <v>0</v>
      </c>
      <c r="J8" s="137"/>
      <c r="K8" s="88"/>
    </row>
    <row r="9" spans="1:12" ht="28.8" x14ac:dyDescent="0.3">
      <c r="B9" s="32">
        <v>5</v>
      </c>
      <c r="C9" s="123" t="s">
        <v>85</v>
      </c>
      <c r="D9" s="123" t="s">
        <v>75</v>
      </c>
      <c r="E9" s="124" t="s">
        <v>76</v>
      </c>
      <c r="F9" s="123" t="s">
        <v>86</v>
      </c>
      <c r="G9" s="139"/>
      <c r="H9" s="137"/>
      <c r="I9" s="34">
        <f t="shared" si="0"/>
        <v>0</v>
      </c>
      <c r="J9" s="137"/>
      <c r="K9" s="88"/>
    </row>
    <row r="10" spans="1:12" x14ac:dyDescent="0.3">
      <c r="B10" s="32">
        <v>6</v>
      </c>
      <c r="C10" s="123" t="s">
        <v>78</v>
      </c>
      <c r="D10" s="123" t="s">
        <v>87</v>
      </c>
      <c r="E10" s="124" t="s">
        <v>76</v>
      </c>
      <c r="F10" s="123" t="s">
        <v>75</v>
      </c>
      <c r="G10" s="139"/>
      <c r="H10" s="137"/>
      <c r="I10" s="34">
        <f t="shared" si="0"/>
        <v>0</v>
      </c>
      <c r="J10" s="137"/>
      <c r="K10" s="88"/>
    </row>
    <row r="11" spans="1:12" x14ac:dyDescent="0.3">
      <c r="B11" s="32">
        <v>7</v>
      </c>
      <c r="C11" s="123" t="s">
        <v>88</v>
      </c>
      <c r="D11" s="123" t="s">
        <v>89</v>
      </c>
      <c r="E11" s="124" t="s">
        <v>76</v>
      </c>
      <c r="F11" s="123" t="s">
        <v>75</v>
      </c>
      <c r="G11" s="139"/>
      <c r="H11" s="137"/>
      <c r="I11" s="34">
        <f t="shared" si="0"/>
        <v>0</v>
      </c>
      <c r="J11" s="137"/>
      <c r="K11" s="88"/>
    </row>
    <row r="12" spans="1:12" ht="72" x14ac:dyDescent="0.3">
      <c r="B12" s="32">
        <v>8</v>
      </c>
      <c r="C12" s="123" t="s">
        <v>90</v>
      </c>
      <c r="D12" s="123" t="s">
        <v>75</v>
      </c>
      <c r="E12" s="124" t="s">
        <v>82</v>
      </c>
      <c r="F12" s="123" t="s">
        <v>91</v>
      </c>
      <c r="G12" s="139"/>
      <c r="H12" s="137"/>
      <c r="I12" s="34">
        <f t="shared" si="0"/>
        <v>0</v>
      </c>
      <c r="J12" s="137"/>
      <c r="K12" s="88"/>
    </row>
    <row r="13" spans="1:12" ht="28.8" x14ac:dyDescent="0.3">
      <c r="B13" s="32">
        <v>9</v>
      </c>
      <c r="C13" s="123" t="s">
        <v>92</v>
      </c>
      <c r="D13" s="123" t="s">
        <v>75</v>
      </c>
      <c r="E13" s="124" t="s">
        <v>76</v>
      </c>
      <c r="F13" s="123" t="s">
        <v>93</v>
      </c>
      <c r="G13" s="139"/>
      <c r="H13" s="137"/>
      <c r="I13" s="34">
        <f t="shared" si="0"/>
        <v>0</v>
      </c>
      <c r="J13" s="137"/>
      <c r="K13" s="88"/>
    </row>
    <row r="14" spans="1:12" ht="72" x14ac:dyDescent="0.3">
      <c r="B14" s="32">
        <v>10</v>
      </c>
      <c r="C14" s="123" t="s">
        <v>94</v>
      </c>
      <c r="D14" s="123" t="s">
        <v>95</v>
      </c>
      <c r="E14" s="124" t="s">
        <v>76</v>
      </c>
      <c r="F14" s="123" t="s">
        <v>75</v>
      </c>
      <c r="G14" s="139"/>
      <c r="H14" s="137"/>
      <c r="I14" s="34">
        <f t="shared" si="0"/>
        <v>0</v>
      </c>
      <c r="J14" s="137"/>
      <c r="K14" s="88"/>
    </row>
    <row r="15" spans="1:12" ht="57.6" x14ac:dyDescent="0.3">
      <c r="B15" s="32">
        <v>11</v>
      </c>
      <c r="C15" s="123" t="s">
        <v>96</v>
      </c>
      <c r="D15" s="123" t="s">
        <v>95</v>
      </c>
      <c r="E15" s="124" t="s">
        <v>76</v>
      </c>
      <c r="F15" s="123" t="s">
        <v>75</v>
      </c>
      <c r="G15" s="139"/>
      <c r="H15" s="137"/>
      <c r="I15" s="34">
        <f t="shared" si="0"/>
        <v>0</v>
      </c>
      <c r="J15" s="137"/>
      <c r="K15" s="88"/>
    </row>
    <row r="16" spans="1:12" ht="28.8" x14ac:dyDescent="0.3">
      <c r="B16" s="32">
        <v>12</v>
      </c>
      <c r="C16" s="123" t="s">
        <v>97</v>
      </c>
      <c r="D16" s="123" t="s">
        <v>75</v>
      </c>
      <c r="E16" s="124" t="s">
        <v>82</v>
      </c>
      <c r="F16" s="123" t="s">
        <v>98</v>
      </c>
      <c r="G16" s="139"/>
      <c r="H16" s="137"/>
      <c r="I16" s="34">
        <f t="shared" si="0"/>
        <v>0</v>
      </c>
      <c r="J16" s="137"/>
      <c r="K16" s="88"/>
    </row>
    <row r="17" spans="1:12" ht="28.8" x14ac:dyDescent="0.3">
      <c r="B17" s="32">
        <v>13</v>
      </c>
      <c r="C17" s="123" t="s">
        <v>99</v>
      </c>
      <c r="D17" s="123" t="s">
        <v>100</v>
      </c>
      <c r="E17" s="124" t="s">
        <v>82</v>
      </c>
      <c r="F17" s="123" t="s">
        <v>75</v>
      </c>
      <c r="G17" s="139"/>
      <c r="H17" s="137"/>
      <c r="I17" s="34">
        <f t="shared" si="0"/>
        <v>0</v>
      </c>
      <c r="J17" s="137"/>
      <c r="K17" s="88"/>
    </row>
    <row r="18" spans="1:12" ht="57.6" x14ac:dyDescent="0.3">
      <c r="B18" s="32">
        <v>14</v>
      </c>
      <c r="C18" s="123" t="s">
        <v>101</v>
      </c>
      <c r="D18" s="123" t="s">
        <v>102</v>
      </c>
      <c r="E18" s="124" t="s">
        <v>82</v>
      </c>
      <c r="F18" s="123" t="s">
        <v>75</v>
      </c>
      <c r="G18" s="139"/>
      <c r="H18" s="137"/>
      <c r="I18" s="34">
        <f t="shared" si="0"/>
        <v>0</v>
      </c>
      <c r="J18" s="137"/>
      <c r="K18" s="88"/>
    </row>
    <row r="19" spans="1:12" ht="100.8" x14ac:dyDescent="0.3">
      <c r="B19" s="32">
        <v>15</v>
      </c>
      <c r="C19" s="123" t="s">
        <v>103</v>
      </c>
      <c r="D19" s="123" t="s">
        <v>104</v>
      </c>
      <c r="E19" s="124" t="s">
        <v>82</v>
      </c>
      <c r="F19" s="123" t="s">
        <v>75</v>
      </c>
      <c r="G19" s="139"/>
      <c r="H19" s="137"/>
      <c r="I19" s="34">
        <f t="shared" si="0"/>
        <v>0</v>
      </c>
      <c r="J19" s="137"/>
      <c r="K19" s="88"/>
    </row>
    <row r="20" spans="1:12" ht="43.2" x14ac:dyDescent="0.3">
      <c r="B20" s="32">
        <v>16</v>
      </c>
      <c r="C20" s="123" t="s">
        <v>105</v>
      </c>
      <c r="D20" s="123" t="s">
        <v>106</v>
      </c>
      <c r="E20" s="124" t="s">
        <v>76</v>
      </c>
      <c r="F20" s="123" t="s">
        <v>75</v>
      </c>
      <c r="G20" s="139"/>
      <c r="H20" s="137"/>
      <c r="I20" s="34">
        <f t="shared" si="0"/>
        <v>0</v>
      </c>
      <c r="J20" s="137"/>
      <c r="K20" s="88"/>
    </row>
    <row r="21" spans="1:12" ht="37.5" customHeight="1" x14ac:dyDescent="0.3">
      <c r="B21" s="32">
        <v>17</v>
      </c>
      <c r="C21" s="123" t="s">
        <v>107</v>
      </c>
      <c r="D21" s="123" t="s">
        <v>75</v>
      </c>
      <c r="E21" s="124" t="s">
        <v>76</v>
      </c>
      <c r="F21" s="123" t="s">
        <v>108</v>
      </c>
      <c r="G21" s="139"/>
      <c r="H21" s="137"/>
      <c r="I21" s="34">
        <f t="shared" si="0"/>
        <v>0</v>
      </c>
      <c r="J21" s="137"/>
      <c r="K21" s="88"/>
    </row>
    <row r="22" spans="1:12" ht="57.6" x14ac:dyDescent="0.3">
      <c r="B22" s="32">
        <v>18</v>
      </c>
      <c r="C22" s="123" t="s">
        <v>109</v>
      </c>
      <c r="D22" s="123" t="s">
        <v>110</v>
      </c>
      <c r="E22" s="124" t="s">
        <v>76</v>
      </c>
      <c r="F22" s="123" t="s">
        <v>75</v>
      </c>
      <c r="G22" s="139"/>
      <c r="H22" s="137"/>
      <c r="I22" s="34">
        <f t="shared" si="0"/>
        <v>0</v>
      </c>
      <c r="J22" s="137"/>
      <c r="K22" s="88"/>
    </row>
    <row r="23" spans="1:12" ht="43.2" x14ac:dyDescent="0.3">
      <c r="B23" s="32">
        <v>19</v>
      </c>
      <c r="C23" s="123" t="s">
        <v>111</v>
      </c>
      <c r="D23" s="123" t="s">
        <v>75</v>
      </c>
      <c r="E23" s="124" t="s">
        <v>76</v>
      </c>
      <c r="F23" s="123" t="s">
        <v>164</v>
      </c>
      <c r="G23" s="139"/>
      <c r="H23" s="137"/>
      <c r="I23" s="34">
        <f t="shared" si="0"/>
        <v>0</v>
      </c>
      <c r="J23" s="137"/>
      <c r="K23" s="88"/>
    </row>
    <row r="24" spans="1:12" ht="28.8" x14ac:dyDescent="0.3">
      <c r="B24" s="32">
        <v>20</v>
      </c>
      <c r="C24" s="123" t="s">
        <v>112</v>
      </c>
      <c r="D24" s="123" t="s">
        <v>164</v>
      </c>
      <c r="E24" s="124" t="s">
        <v>76</v>
      </c>
      <c r="F24" s="123" t="s">
        <v>75</v>
      </c>
      <c r="G24" s="139"/>
      <c r="H24" s="137"/>
      <c r="I24" s="34">
        <f t="shared" si="0"/>
        <v>0</v>
      </c>
      <c r="J24" s="137"/>
      <c r="K24" s="88"/>
    </row>
    <row r="25" spans="1:12" ht="15" thickBot="1" x14ac:dyDescent="0.35">
      <c r="B25" s="181" t="s">
        <v>55</v>
      </c>
      <c r="C25" s="182"/>
      <c r="D25" s="182"/>
      <c r="E25" s="182"/>
      <c r="F25" s="183"/>
      <c r="G25" s="13">
        <f ca="1">SUM(G5:OFFSET(G25,-1,0))</f>
        <v>0</v>
      </c>
      <c r="H25" s="10"/>
      <c r="I25" s="121">
        <f ca="1">SUM(I5:OFFSET(I25,-1,0))</f>
        <v>0</v>
      </c>
      <c r="J25" s="121">
        <f ca="1">SUM(J5:OFFSET(J25,-1,0))</f>
        <v>0</v>
      </c>
      <c r="K25" s="12"/>
    </row>
    <row r="26" spans="1:12" s="59" customFormat="1" x14ac:dyDescent="0.3">
      <c r="A26" s="61"/>
      <c r="L26" s="62"/>
    </row>
    <row r="27" spans="1:12" x14ac:dyDescent="0.3"/>
    <row r="28" spans="1:12" x14ac:dyDescent="0.3"/>
    <row r="29" spans="1:12" x14ac:dyDescent="0.3"/>
    <row r="30" spans="1:12" x14ac:dyDescent="0.3"/>
    <row r="31" spans="1:12" x14ac:dyDescent="0.3"/>
    <row r="32" spans="1:12" x14ac:dyDescent="0.3"/>
    <row r="33" x14ac:dyDescent="0.3"/>
    <row r="34" x14ac:dyDescent="0.3"/>
    <row r="35" x14ac:dyDescent="0.3"/>
    <row r="43" x14ac:dyDescent="0.3"/>
    <row r="44" x14ac:dyDescent="0.3"/>
    <row r="45" x14ac:dyDescent="0.3"/>
  </sheetData>
  <sheetProtection algorithmName="SHA-512" hashValue="eok0evM2A8hGmNGBKvM3/dtLb5FEzwfAch954iCUMq8qwWasGm5Q17DCfoABFbvEbtyQYSxc0ApV8AAuUNrZCg==" saltValue="i+y5rMKxw/II78GPWyheDg==" spinCount="100000" sheet="1" formatCells="0" formatRows="0"/>
  <mergeCells count="4">
    <mergeCell ref="B25:F25"/>
    <mergeCell ref="B2:K2"/>
    <mergeCell ref="B3:C3"/>
    <mergeCell ref="D3:K3"/>
  </mergeCells>
  <conditionalFormatting sqref="E16:E20">
    <cfRule type="expression" dxfId="9" priority="6">
      <formula>MOD(ROW(),2)</formula>
    </cfRule>
  </conditionalFormatting>
  <conditionalFormatting sqref="E8:E11">
    <cfRule type="expression" dxfId="8" priority="2">
      <formula>MOD(ROW(),2)</formula>
    </cfRule>
  </conditionalFormatting>
  <conditionalFormatting sqref="E21:E24">
    <cfRule type="expression" dxfId="7" priority="1">
      <formula>MOD(ROW(),2)</formula>
    </cfRule>
  </conditionalFormatting>
  <dataValidations count="1">
    <dataValidation type="decimal" operator="greaterThanOrEqual" allowBlank="1" showErrorMessage="1" errorTitle="Invalid Entry" error="Please enter numeric values only and type any text in the comments column." sqref="J5:J24 G5:H24" xr:uid="{00000000-0002-0000-0B00-000000000000}">
      <formula1>0</formula1>
    </dataValidation>
  </dataValidations>
  <printOptions horizontalCentered="1"/>
  <pageMargins left="0.25" right="0.25" top="0.75" bottom="0.25" header="0.3" footer="0.3"/>
  <pageSetup scale="79" fitToHeight="0" orientation="landscape" r:id="rId1"/>
  <headerFooter scaleWithDoc="0">
    <oddHeader>&amp;C&amp;"-,Bold"City of Greeley, CO - RFP F23-07-062 for a Customer Information System and Implementation Services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865" id="{9C0C019A-E58C-4191-AC2C-6D8251FD8CE0}">
            <xm:f>'Vendor Checklist'!#REF!='Vendor Checklist'!$AA$1</xm:f>
            <x14:dxf>
              <font>
                <b/>
                <i val="0"/>
                <color theme="0"/>
              </font>
              <fill>
                <patternFill>
                  <bgColor theme="1"/>
                </patternFill>
              </fill>
            </x14:dxf>
          </x14:cfRule>
          <xm:sqref>J5:J24 G5:H24</xm:sqref>
        </x14:conditionalFormatting>
        <x14:conditionalFormatting xmlns:xm="http://schemas.microsoft.com/office/excel/2006/main">
          <x14:cfRule type="expression" priority="867" id="{29A130CE-B037-4736-A5B6-02653A1F051E}">
            <xm:f>'Vendor Checklist'!#REF!='Vendor Checklist'!$AA$1</xm:f>
            <x14:dxf>
              <font>
                <color theme="0"/>
              </font>
            </x14:dxf>
          </x14:cfRule>
          <xm:sqref>D3:K3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2b0fd30-5525-4ecd-8022-6cae8bbacca8">DETY5V23NRU7-1952735901-568</_dlc_DocId>
    <_dlc_DocIdUrl xmlns="c2b0fd30-5525-4ecd-8022-6cae8bbacca8">
      <Url>https://plantemoran.sharepoint.com/sites/8049928/_layouts/15/DocIdRedir.aspx?ID=DETY5V23NRU7-1952735901-568</Url>
      <Description>DETY5V23NRU7-1952735901-568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C6EA9BC5751EF4DBBD158C64B5C0576" ma:contentTypeVersion="5" ma:contentTypeDescription="Create a new document." ma:contentTypeScope="" ma:versionID="2bdcc35f83369f9d0422a9ee7c9bcc45">
  <xsd:schema xmlns:xsd="http://www.w3.org/2001/XMLSchema" xmlns:xs="http://www.w3.org/2001/XMLSchema" xmlns:p="http://schemas.microsoft.com/office/2006/metadata/properties" xmlns:ns2="c2b0fd30-5525-4ecd-8022-6cae8bbacca8" xmlns:ns3="d9b46376-07a3-4a27-83a4-5638699c0622" targetNamespace="http://schemas.microsoft.com/office/2006/metadata/properties" ma:root="true" ma:fieldsID="62a6516a17df95e5379f154d8a8e8a06" ns2:_="" ns3:_="">
    <xsd:import namespace="c2b0fd30-5525-4ecd-8022-6cae8bbacca8"/>
    <xsd:import namespace="d9b46376-07a3-4a27-83a4-5638699c062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0fd30-5525-4ecd-8022-6cae8bbacca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b46376-07a3-4a27-83a4-5638699c06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CAB33-5F17-4688-B5A3-1C4688C98274}">
  <ds:schemaRefs>
    <ds:schemaRef ds:uri="c2b0fd30-5525-4ecd-8022-6cae8bbacca8"/>
    <ds:schemaRef ds:uri="http://schemas.microsoft.com/office/2006/documentManagement/types"/>
    <ds:schemaRef ds:uri="http://purl.org/dc/dcmitype/"/>
    <ds:schemaRef ds:uri="http://schemas.openxmlformats.org/package/2006/metadata/core-properties"/>
    <ds:schemaRef ds:uri="d9b46376-07a3-4a27-83a4-5638699c0622"/>
    <ds:schemaRef ds:uri="http://purl.org/dc/term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CCD009D-9933-470C-812C-15DC1B121A8A}">
  <ds:schemaRefs>
    <ds:schemaRef ds:uri="http://schemas.microsoft.com/sharepoint/events"/>
  </ds:schemaRefs>
</ds:datastoreItem>
</file>

<file path=customXml/itemProps3.xml><?xml version="1.0" encoding="utf-8"?>
<ds:datastoreItem xmlns:ds="http://schemas.openxmlformats.org/officeDocument/2006/customXml" ds:itemID="{D9E1CBE5-8C92-4C05-9FE0-64F3AB738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0fd30-5525-4ecd-8022-6cae8bbacca8"/>
    <ds:schemaRef ds:uri="d9b46376-07a3-4a27-83a4-5638699c0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598F5C-FEE0-4860-AB82-9F62EA40B5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Vendor Checklist</vt:lpstr>
      <vt:lpstr>Proposal Summary</vt:lpstr>
      <vt:lpstr>Proposed Scope</vt:lpstr>
      <vt:lpstr>Module Information</vt:lpstr>
      <vt:lpstr>Application Software</vt:lpstr>
      <vt:lpstr>Ancillary Hardware</vt:lpstr>
      <vt:lpstr>Implementation Services</vt:lpstr>
      <vt:lpstr>Training</vt:lpstr>
      <vt:lpstr>Interfaces</vt:lpstr>
      <vt:lpstr>Data Conversion Services</vt:lpstr>
      <vt:lpstr>Modifications</vt:lpstr>
      <vt:lpstr>Other Implementation Services</vt:lpstr>
      <vt:lpstr>Optional</vt:lpstr>
      <vt:lpstr>'Ancillary Hardware'!Print_Area</vt:lpstr>
      <vt:lpstr>'Application Software'!Print_Area</vt:lpstr>
      <vt:lpstr>'Data Conversion Services'!Print_Area</vt:lpstr>
      <vt:lpstr>'Implementation Services'!Print_Area</vt:lpstr>
      <vt:lpstr>Interfaces!Print_Area</vt:lpstr>
      <vt:lpstr>Modifications!Print_Area</vt:lpstr>
      <vt:lpstr>'Module Information'!Print_Area</vt:lpstr>
      <vt:lpstr>Optional!Print_Area</vt:lpstr>
      <vt:lpstr>'Other Implementation Services'!Print_Area</vt:lpstr>
      <vt:lpstr>'Proposal Summary'!Print_Area</vt:lpstr>
      <vt:lpstr>'Proposed Scope'!Print_Area</vt:lpstr>
      <vt:lpstr>Training!Print_Area</vt:lpstr>
      <vt:lpstr>'Vendor Checklist'!Print_Area</vt:lpstr>
    </vt:vector>
  </TitlesOfParts>
  <Manager/>
  <Company>Plante &amp; Moran, PLLC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chris.moshier</dc:creator>
  <cp:keywords/>
  <dc:description/>
  <cp:lastModifiedBy>Kris Morton</cp:lastModifiedBy>
  <cp:revision/>
  <cp:lastPrinted>2023-07-10T18:25:49Z</cp:lastPrinted>
  <dcterms:created xsi:type="dcterms:W3CDTF">2012-05-06T23:57:34Z</dcterms:created>
  <dcterms:modified xsi:type="dcterms:W3CDTF">2023-07-10T18:25:52Z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0x0101002C6EA9BC5751EF4DBBD158C64B5C0576</vt:lpwstr>
  </property>
  <property fmtid="{D5CDD505-2E9C-101B-9397-08002B2CF9AE}" pid="3" name="MC Project Type">
    <vt:lpwstr/>
  </property>
  <property fmtid="{D5CDD505-2E9C-101B-9397-08002B2CF9AE}" pid="4" name="Industry">
    <vt:lpwstr/>
  </property>
  <property fmtid="{D5CDD505-2E9C-101B-9397-08002B2CF9AE}" pid="5" name="MC_x0020_Firm_x0020_Practice_x0020_Group">
    <vt:lpwstr/>
  </property>
  <property fmtid="{D5CDD505-2E9C-101B-9397-08002B2CF9AE}" pid="6" name="MC Firm Practice Group">
    <vt:lpwstr/>
  </property>
  <property fmtid="{D5CDD505-2E9C-101B-9397-08002B2CF9AE}" pid="7" name="TaxKeyword">
    <vt:lpwstr/>
  </property>
  <property fmtid="{D5CDD505-2E9C-101B-9397-08002B2CF9AE}" pid="8" name="Topic">
    <vt:lpwstr/>
  </property>
  <property fmtid="{D5CDD505-2E9C-101B-9397-08002B2CF9AE}" pid="9" name="Team">
    <vt:lpwstr>1;#ITC Team Site|266c735b-a207-4d73-9b04-233fd0cdc188</vt:lpwstr>
  </property>
  <property fmtid="{D5CDD505-2E9C-101B-9397-08002B2CF9AE}" pid="10" name="TeamType">
    <vt:lpwstr>2;#Work Team|bed5c3ad-62ff-4293-848a-f85524d4b261</vt:lpwstr>
  </property>
  <property fmtid="{D5CDD505-2E9C-101B-9397-08002B2CF9AE}" pid="11" name="ResourceType">
    <vt:lpwstr/>
  </property>
  <property fmtid="{D5CDD505-2E9C-101B-9397-08002B2CF9AE}" pid="12" name="_dlc_DocIdItemGuid">
    <vt:lpwstr>fbc7c27f-eeb6-445f-a0ea-ec1e546568bd</vt:lpwstr>
  </property>
  <property fmtid="{D5CDD505-2E9C-101B-9397-08002B2CF9AE}" pid="13" name="CardType">
    <vt:lpwstr/>
  </property>
  <property fmtid="{D5CDD505-2E9C-101B-9397-08002B2CF9AE}" pid="14" name="MediaServiceImageTags">
    <vt:lpwstr/>
  </property>
</Properties>
</file>