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C:\Users\weesnera\Desktop\AW Working Folder\City Standard for Grant Funding\Qrtly Reports\"/>
    </mc:Choice>
  </mc:AlternateContent>
  <xr:revisionPtr revIDLastSave="0" documentId="13_ncr:1_{772C5A3E-5DE9-493C-9496-3139263238F2}" xr6:coauthVersionLast="47" xr6:coauthVersionMax="47" xr10:uidLastSave="{00000000-0000-0000-0000-000000000000}"/>
  <workbookProtection workbookAlgorithmName="SHA-512" workbookHashValue="oscIpdP+eZJRjRgZzafro9z/Jzbc2lBcWt94CEyDcIGxqOqucxvtjEH71DkghV+g9et/cKC1CPFRQ4bXiRRdHw==" workbookSaltValue="5ZvT6tB5NDr7acIaiZDIjg==" workbookSpinCount="100000" lockStructure="1"/>
  <bookViews>
    <workbookView xWindow="28680" yWindow="-120" windowWidth="29040" windowHeight="15840" firstSheet="1" xr2:uid="{00000000-000D-0000-FFFF-FFFF00000000}"/>
  </bookViews>
  <sheets>
    <sheet name="CMO Report Award Summary " sheetId="1" r:id="rId1"/>
    <sheet name="Q1 Grant Applications &amp; Awards" sheetId="3" r:id="rId2"/>
    <sheet name="Q2 Grant Applications &amp; Awards" sheetId="4" r:id="rId3"/>
    <sheet name="Q3 Grant Applications &amp; Awards" sheetId="5" state="hidden" r:id="rId4"/>
    <sheet name="Q4 Grant Applications &amp; Awards" sheetId="6" state="hidden" r:id="rId5"/>
  </sheets>
  <definedNames>
    <definedName name="_xlnm._FilterDatabase" localSheetId="0" hidden="1">'CMO Report Award Summary '!$A$1:$K$67</definedName>
    <definedName name="_xlnm._FilterDatabase" localSheetId="1" hidden="1">'Q1 Grant Applications &amp; Awards'!$A$1:$K$27</definedName>
    <definedName name="_xlnm._FilterDatabase" localSheetId="2" hidden="1">'Q2 Grant Applications &amp; Awards'!$A$1:$K$10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1" l="1"/>
  <c r="G69" i="1"/>
  <c r="G30" i="3"/>
  <c r="F30" i="3"/>
  <c r="G17" i="4"/>
  <c r="F17" i="4"/>
  <c r="H7" i="4"/>
  <c r="H5" i="4"/>
  <c r="H3" i="4"/>
  <c r="I65" i="1"/>
  <c r="I66" i="1"/>
  <c r="I67" i="1"/>
  <c r="I34" i="1"/>
  <c r="I35" i="1"/>
  <c r="H9" i="4"/>
  <c r="H4" i="4"/>
  <c r="H11" i="3"/>
  <c r="H13" i="4"/>
  <c r="H10" i="4"/>
  <c r="H2" i="4"/>
  <c r="H12" i="4"/>
  <c r="H6" i="4"/>
  <c r="I64" i="1"/>
  <c r="I63" i="1"/>
  <c r="I62" i="1"/>
  <c r="I61" i="1"/>
  <c r="H12" i="3"/>
  <c r="H5" i="3"/>
  <c r="H16" i="3"/>
  <c r="H13" i="3"/>
  <c r="H14" i="3"/>
  <c r="H21" i="3"/>
  <c r="H22" i="3"/>
  <c r="H23" i="3"/>
  <c r="H6" i="3"/>
  <c r="H2" i="3"/>
  <c r="H4" i="3"/>
  <c r="H9" i="3"/>
  <c r="H15" i="3"/>
  <c r="H25" i="3"/>
  <c r="H26" i="3"/>
  <c r="H8" i="3"/>
  <c r="H7" i="3"/>
  <c r="H27" i="3"/>
  <c r="H20" i="3"/>
  <c r="H17" i="3"/>
  <c r="H18" i="3"/>
  <c r="H24" i="3"/>
  <c r="H10" i="3"/>
  <c r="H3" i="3"/>
  <c r="I16" i="1"/>
  <c r="I23" i="1"/>
  <c r="I33" i="1"/>
  <c r="I4" i="1"/>
  <c r="I13" i="1"/>
  <c r="I17" i="1"/>
  <c r="I6" i="1"/>
  <c r="I12" i="1"/>
  <c r="I10" i="1"/>
  <c r="I14" i="1"/>
  <c r="I11" i="1"/>
  <c r="I2" i="1"/>
  <c r="I8" i="1"/>
  <c r="I5" i="1"/>
  <c r="I18" i="1"/>
  <c r="I3" i="1"/>
  <c r="I25" i="1"/>
  <c r="I19" i="1"/>
  <c r="I31" i="1"/>
  <c r="I24" i="1"/>
  <c r="I32" i="1"/>
  <c r="I15" i="1"/>
  <c r="I28" i="1"/>
  <c r="I26" i="1"/>
  <c r="I20" i="1"/>
  <c r="I21" i="1"/>
  <c r="I30" i="1"/>
  <c r="I29" i="1"/>
  <c r="I9" i="1"/>
  <c r="I60" i="1"/>
  <c r="I7" i="1"/>
  <c r="I27" i="1"/>
  <c r="I22" i="1"/>
  <c r="I55" i="1"/>
  <c r="I57" i="1"/>
  <c r="I37" i="1"/>
  <c r="I44" i="1"/>
  <c r="I48" i="1"/>
  <c r="I47" i="1"/>
  <c r="I50" i="1"/>
  <c r="I42" i="1"/>
  <c r="I52" i="1"/>
  <c r="I46" i="1"/>
  <c r="I43" i="1"/>
  <c r="I45" i="1"/>
  <c r="I41" i="1"/>
  <c r="I39" i="1"/>
  <c r="I54" i="1"/>
  <c r="I53" i="1"/>
  <c r="I56" i="1"/>
  <c r="I38" i="1"/>
  <c r="I36" i="1"/>
  <c r="I58" i="1"/>
  <c r="I40" i="1"/>
  <c r="I59" i="1"/>
</calcChain>
</file>

<file path=xl/sharedStrings.xml><?xml version="1.0" encoding="utf-8"?>
<sst xmlns="http://schemas.openxmlformats.org/spreadsheetml/2006/main" count="793" uniqueCount="282">
  <si>
    <t>Year</t>
  </si>
  <si>
    <t>Department</t>
  </si>
  <si>
    <t>Project Title</t>
  </si>
  <si>
    <t>Funding Program</t>
  </si>
  <si>
    <t>Funding Type</t>
  </si>
  <si>
    <t>Funded</t>
  </si>
  <si>
    <t>Awarded Amount</t>
  </si>
  <si>
    <t>Local Match</t>
  </si>
  <si>
    <t>Total Project Cost</t>
  </si>
  <si>
    <t>Scope of Work</t>
  </si>
  <si>
    <t>Council Priority</t>
  </si>
  <si>
    <t>Police</t>
  </si>
  <si>
    <t xml:space="preserve">Patrick Leahy Bulletproof Vest Partnership Program </t>
  </si>
  <si>
    <t>BVP</t>
  </si>
  <si>
    <t>Federal</t>
  </si>
  <si>
    <t>Yes</t>
  </si>
  <si>
    <t>Partial reimbursements for the bulletproof vests we purchase for our officers.</t>
  </si>
  <si>
    <t>Safe &amp; Secure Communities</t>
  </si>
  <si>
    <t>CPRD</t>
  </si>
  <si>
    <t>Interpretive Sign @ IG Trailhead</t>
  </si>
  <si>
    <t>Poudre Heritage Alliance</t>
  </si>
  <si>
    <t>Local</t>
  </si>
  <si>
    <t>Design, fabrication, installation of new interpretive sign</t>
  </si>
  <si>
    <t>Quality of Life</t>
  </si>
  <si>
    <t>Internet Crimes Against Children Task Force (ICAC)</t>
  </si>
  <si>
    <t>ICAC</t>
  </si>
  <si>
    <t>State</t>
  </si>
  <si>
    <t>The ICAC funds can be used to purchase equipment related to investigations and child abuse cases.</t>
  </si>
  <si>
    <t xml:space="preserve">Aquatic Staff Recruitment/Retention </t>
  </si>
  <si>
    <t>DOLA</t>
  </si>
  <si>
    <t xml:space="preserve">Grant was provided to the City of Greeley for the recruitment and retention of lifeguards and aquatics staff that worked the summer at Discovery Bay and Centennial Swimming pools. </t>
  </si>
  <si>
    <t xml:space="preserve">High Visibility Enforcement Program </t>
  </si>
  <si>
    <t>HVE</t>
  </si>
  <si>
    <t>The HVE funds cover overtime where officers work holidays with the hopes to improve traffic safety.</t>
  </si>
  <si>
    <t>Community Development</t>
  </si>
  <si>
    <t>Cranford North of 16th St Historic Resources Survey</t>
  </si>
  <si>
    <t xml:space="preserve">History Colorado-CLG Grant </t>
  </si>
  <si>
    <t>Grant to hire a consultant to conduct a Historic Resource survey of the area bounded by 14th &amp; 16th Streets and 10th and 12th Avenues.</t>
  </si>
  <si>
    <t>Community Vitality</t>
  </si>
  <si>
    <t>Thrive by 25 Collective Impact/STEM Support</t>
  </si>
  <si>
    <t>United Way</t>
  </si>
  <si>
    <t xml:space="preserve">The purpose of “Supporting Students in STEM” is to extend and support underperforming middle school mathematics students during out-of-school time programming at the Rodarte Community Center and Anna Gimmestad Community Center. The Science, Technology, Engineering, and Math (STEM) academic after-school and summer initiative will focus on engaging youth in activity-based STEM experiences. The “Supporting Students in STEM” program will target high-poverty middle school youth in the Greeley Evans School District 6. </t>
  </si>
  <si>
    <t>Public Works</t>
  </si>
  <si>
    <t>Hazard Mitigation Grant Program (HMGP)- Rain Gauge</t>
  </si>
  <si>
    <t>Colorado Department of Public Safety</t>
  </si>
  <si>
    <t xml:space="preserve">Dollars will be used to install 10 rain gauges and 2 weather stations in and around Greeley's Downtown Drainage Basin. (Stormwater) </t>
  </si>
  <si>
    <t>Infrastructure and Mobility</t>
  </si>
  <si>
    <t xml:space="preserve">Edward Byrne Memorial Justice Assistance Grant </t>
  </si>
  <si>
    <t>JAG</t>
  </si>
  <si>
    <t>The JAG funds can be used for technical assistance, training, personnel, equipment, supplies, contractual support, and criminal justice information systems.</t>
  </si>
  <si>
    <t xml:space="preserve">Gray and Black Marijuana Enforcement Grant Program </t>
  </si>
  <si>
    <t>GBMJ</t>
  </si>
  <si>
    <t>The GBMJ funds can be used to purchase marijuana related expenses as well as overtime.</t>
  </si>
  <si>
    <t xml:space="preserve">Victim Assistance and Law Enforcement Program </t>
  </si>
  <si>
    <t>VALE</t>
  </si>
  <si>
    <t>The VALE funds cover 75% of our victim coordinator salary that is not covered by the VOCA grant.</t>
  </si>
  <si>
    <t>Opioid City Settlement Payment Year 1&amp;2</t>
  </si>
  <si>
    <t>COAG</t>
  </si>
  <si>
    <t>Other</t>
  </si>
  <si>
    <t xml:space="preserve">Opioid Settlement dollars </t>
  </si>
  <si>
    <t xml:space="preserve">Rocky Mountain High Intensity Drug Trafficking Areas Program </t>
  </si>
  <si>
    <t>HIDTA</t>
  </si>
  <si>
    <t>The HIDTA funds can be used for operations related to the HIDTA business that will benefit the HIDTA program such as travel costs, overtime, building and vehicle leases.</t>
  </si>
  <si>
    <t xml:space="preserve">US 34 &amp; WCR 17 Signals </t>
  </si>
  <si>
    <t>CDOT-MMOF</t>
  </si>
  <si>
    <t>Housing</t>
  </si>
  <si>
    <t>HOME Investment Partnership Program</t>
  </si>
  <si>
    <t>HUD</t>
  </si>
  <si>
    <t xml:space="preserve">Funding is used for affordable housing efforts. Activities include homeowner assistance programs, developer subsidies and other supported projects outlined within the City's Annual Action Plan. </t>
  </si>
  <si>
    <t>Housing for All</t>
  </si>
  <si>
    <t xml:space="preserve">Regional Opioid Funding (settlement funds) </t>
  </si>
  <si>
    <t>COAC-COAG</t>
  </si>
  <si>
    <t>Funds not requested out of the infrastructure share. Weld County is fiscal agent for regional share.  The Weld Regional Opioid Council approved the Drug Task Force’s request which was for funds to acquire mass spectrometer equipment to test unknown substances for the presence of fentanyl or other opioids. They had requested funding for one, but the committee decided to fund two in order to place the equipment in south Weld County in addition to the device that will be housed at the drug task force.</t>
  </si>
  <si>
    <t xml:space="preserve">Childcare Stabilization Grant </t>
  </si>
  <si>
    <t>This federal funding will directly support childcare programs, providers, and families in Colorado recover from the hardship of the past two years through three focused strategies: Ensuring all families have equitable and easy access to high-quality child care; supporting the child care workforce and providing support to strengthen families and communities.</t>
  </si>
  <si>
    <t>Fellowship Staff (2-year)</t>
  </si>
  <si>
    <t>GOCO</t>
  </si>
  <si>
    <t>Will fund a 2-year fellowship position.  ($32,000 in 2022; $69,000 in 2023; and $42,000 in 2024)</t>
  </si>
  <si>
    <t xml:space="preserve">Recycling-Waste Diversion </t>
  </si>
  <si>
    <t>CDPHE/FRWD</t>
  </si>
  <si>
    <t>12th Street</t>
  </si>
  <si>
    <t>FEMA-Department of Public Safety</t>
  </si>
  <si>
    <t>The City of Greeley, Stormwater Division has developed the North Greeley and Downtown Basin Storm Drainage Master Plan to help identify and prioritize flood hazards and needed infrastructure to address these hazards. The proposed project scoping scope-of-work includes the evaluation and design of a water quality pond, 1,400 LF of 13’ x 6’ reinforced concrete box culvert, a storm system outfall for the 12th Street system, removal of approximately 14,000 CY of material in the Cache La Poudre River, potential bank stabilization and bridge scour analysis of the U.S. 85 hwy. bridge</t>
  </si>
  <si>
    <t>Greeley Housing Needs Assessment and Subarea Plan</t>
  </si>
  <si>
    <t xml:space="preserve">Grant to hire a consultant to do a city-wide Housing Needs Assessment and develop a subarea plan for a selected area, along with a conceptual catalyst project for a specific site. </t>
  </si>
  <si>
    <t>CDBG Entitlement Funding</t>
  </si>
  <si>
    <t>Funding will assist LMI beneficiaries with a variety of activities from affordable housing support to infrastructure development. Details on specific project activities are outlined in the City's Annual Action Plan.</t>
  </si>
  <si>
    <t xml:space="preserve">Citywide Signal Timing </t>
  </si>
  <si>
    <t>CDOT</t>
  </si>
  <si>
    <t>This work will consist of collecting existing traffic data, analyzing signal timings, and implementing new timings that optimizes traffic flow. The design phase of this work is scheduled to begin during federal fiscal year 2023. The design phase will identify more exact requirements, qualities, and attributes for this work. (Herein after referred to as “the exact work”). The exact work shall be used to complete the construction phase of the project. The construction phase of the project is estimated to begin in federal fiscal year 2023 and shall finish as soon as reasonably possible.</t>
  </si>
  <si>
    <t xml:space="preserve">Delta Park Renovation </t>
  </si>
  <si>
    <t>Project slated to begin in 2024. In partnership with Trust for Public Land</t>
  </si>
  <si>
    <t>5th Street-GURA</t>
  </si>
  <si>
    <t>Hope Springs PUD</t>
  </si>
  <si>
    <t xml:space="preserve">Grant to help offset the costs of earthwork for the Habitat for Humanity affordable housing development, Hope Springs. </t>
  </si>
  <si>
    <t>12th Street Outfall</t>
  </si>
  <si>
    <t>BRIC-FEMA</t>
  </si>
  <si>
    <t>12th Street Storm Outfall Phase 4 for scoping, planning, and design for phases 2-4.</t>
  </si>
  <si>
    <t xml:space="preserve">O Street &amp; 59th Avenue Intersection </t>
  </si>
  <si>
    <t>CDOT-STBG</t>
  </si>
  <si>
    <t>59th Avenue &amp; O Street Roundabout</t>
  </si>
  <si>
    <t>Weld County</t>
  </si>
  <si>
    <t>Water/Sewer</t>
  </si>
  <si>
    <t>Advance Metering Infrastructure- Water SMART</t>
  </si>
  <si>
    <t>Bureau of Reclamation</t>
  </si>
  <si>
    <t xml:space="preserve">Funding to cover the cost of purchasing 11,193 AMI (Advance Metering Infrastructure) water meters. </t>
  </si>
  <si>
    <t>Greeley Fiber Phase III</t>
  </si>
  <si>
    <t>Transit</t>
  </si>
  <si>
    <t>2022 FTA 5307 Formula Operating/Preventative Maintenance</t>
  </si>
  <si>
    <t>FTA</t>
  </si>
  <si>
    <t>Funds slotted for 2023/2024 Operating and 2023/2024 Capital Projects</t>
  </si>
  <si>
    <t>2023 Crime Prevention Through Safer Streets Grant Program</t>
  </si>
  <si>
    <t>CPTSS</t>
  </si>
  <si>
    <t>The CPTSS funds can be used for improvements to decrease the incidence of crime and create safer streets such as better lighting, improved trash collection, improved space management, etc. We are looking to use these funds to improve trash collection downtown where crime rates are a little high.</t>
  </si>
  <si>
    <t>2023 Peace Officer Mental Health Support Grant Program (POMH)</t>
  </si>
  <si>
    <t>POMH</t>
  </si>
  <si>
    <t>The POMH funds can be used for co-responder community responses, counseling services and peer support programs for peace officers.</t>
  </si>
  <si>
    <t xml:space="preserve">Low Income Landscape Assistance Collaboration (LILAC) Program </t>
  </si>
  <si>
    <t>Sonoran Institute/Babbitt Center for Land and Water Policy</t>
  </si>
  <si>
    <t xml:space="preserve">Scope of Work includes the following tasks: Identification of community advocates in targeted neighborhoods including names and contact information; Methods to increase collaboration with local advocates to promote LILAC; Development of a survey and format of workshops; Development of a communications campaign; Final survey and workshop results and notes; Data collection and analysis on creating a new WC program best suited for participation within the targeted neighborhoods; Provide clear steps to create the LILAC program; Final template for a LILAC program; Identification of the best methods for assistance-direct installations, rebates, vouchers, etc.; Future suggestions for improvements; Draft and final reports; Final PowerPoint presentation to be presented to Water/Sewer Board. </t>
  </si>
  <si>
    <t>Fire</t>
  </si>
  <si>
    <t>Division of Fire Prevention &amp; Control-EV Emergency Plug</t>
  </si>
  <si>
    <t>DFPC</t>
  </si>
  <si>
    <t xml:space="preserve">Will fund Emergency Plug for Electric Vehicles </t>
  </si>
  <si>
    <t>Turf Replacement Program</t>
  </si>
  <si>
    <t>CWCB</t>
  </si>
  <si>
    <t>Match will come from the CIP Life after Lawn Account for this project</t>
  </si>
  <si>
    <t>Community Garden-Rodarte Community Center (On Common Ground)</t>
  </si>
  <si>
    <t xml:space="preserve">Trust for Public Land </t>
  </si>
  <si>
    <t>Community Garden in the Rodarte Community Center area</t>
  </si>
  <si>
    <t xml:space="preserve">Independent Environmental Study </t>
  </si>
  <si>
    <t>CDPHE</t>
  </si>
  <si>
    <t xml:space="preserve">Environmental Study to address contamination concern </t>
  </si>
  <si>
    <t xml:space="preserve">Upgraded Lawn Equipment </t>
  </si>
  <si>
    <t>Regional Air Quality Council</t>
  </si>
  <si>
    <t>Awarded to Parks to replace gas-powered equipment with battery-powered tools</t>
  </si>
  <si>
    <t xml:space="preserve">Weld/Greeley Police Bomb Squad X-Ray Equipment </t>
  </si>
  <si>
    <t>NEAHR</t>
  </si>
  <si>
    <t xml:space="preserve">The Greeley/Weld Bomb Regional Bomb Squad covers 7 counties and 36 law enforcement agencies. Greeley PD has been the main provider of funds to support equipment needed. This will update the current Logos X-ray system. ScanX system needed cost is $43,623.20 a 10% inflation has been added to total $47,985.52.  Funding from NEAHR recommended at $40,000.  NEAHR is delayed in funding- more information to come on when to expect funding disbursement (1.5 years out) </t>
  </si>
  <si>
    <t>Peace Officer Mental Health Support Grant Program (POMH)</t>
  </si>
  <si>
    <t xml:space="preserve">Data Driven Approach to Crime and Traffic Safety </t>
  </si>
  <si>
    <t>DDACTS</t>
  </si>
  <si>
    <t>The DDACTS funds cover overtime where officers have to notate how many citations, stops, warnings were given.</t>
  </si>
  <si>
    <t>The VALE funds cover 75% of our victim coordinator salary and our new administrative specialist I position that is not covered by the VOCA grant.</t>
  </si>
  <si>
    <t>Synthetic Opiate Poisoning Investigation and Distribution Interdiction Grant Program</t>
  </si>
  <si>
    <t>The SOPIDI funds can be used to purchase technology equipment, overtime towards investigating deaths and serious injuries caused by illegal synthetic opiate poisoning and analysis of emergent trends in markets. We are looking to use these funds to purchase equipment.</t>
  </si>
  <si>
    <t>2023 Rocky Mountain High Intensity Drug Trafficking Areas Program (HIDTA)</t>
  </si>
  <si>
    <t>Waste Diversion &amp; Characterization Study</t>
  </si>
  <si>
    <t>FRWD</t>
  </si>
  <si>
    <t xml:space="preserve">Will provide a better understanding of what residents of Greeley are disposing and provide potential policy options for City Council moving forward. ($19,650 Match is in-kind Labor) </t>
  </si>
  <si>
    <t>Crime Prevention Through Safer Streets Grant Program</t>
  </si>
  <si>
    <t>CO Division of Criminal Justice</t>
  </si>
  <si>
    <t xml:space="preserve">The CPTSS funds can be used for improvements to decrease the incidence of crime and create safer streets such as better lighting, improved trash collection, improved space management, etc. We are looking to use these funds to improve trash collection downtown where crime rates are a little high. Appearance of an alley downtown between 8th and 9th Ave- design and install the waste infrastructure and lighting to improve safety in the alley. </t>
  </si>
  <si>
    <t xml:space="preserve">Comprehensive Safety Action Plan </t>
  </si>
  <si>
    <t>DOT-SS4A</t>
  </si>
  <si>
    <t xml:space="preserve">The award will be used by the City of Greeley to develop a comprehensive safety action plan </t>
  </si>
  <si>
    <t xml:space="preserve">Victims of Crime Act Program </t>
  </si>
  <si>
    <t>VOCA</t>
  </si>
  <si>
    <t>The VOCA funds cover 70-95% of our victim services unit salaries.</t>
  </si>
  <si>
    <t>Supportive Housing of Olmstead Advancement/DOH TSS</t>
  </si>
  <si>
    <t xml:space="preserve">DOH </t>
  </si>
  <si>
    <t xml:space="preserve">Tenancy Support Services (TSS) in a supportive housing model to approximately 30 households within the Supportive Housing for Olmstead Advancement project who have been matched with a State Housing Voucher (SHV) and are not part of the Statewide Supportive Housing Expansion (SWSHE) pilot program. </t>
  </si>
  <si>
    <t>Supportive Housing of Olmstead Advancement/DOH one-time TSS</t>
  </si>
  <si>
    <t xml:space="preserve">This one-time TSS amount provides up to $7,000 per household and will have a shortened expenditure timeframe of approximately 3 months. </t>
  </si>
  <si>
    <t>Supportive Housing of Olmstead Advancement/Statewide Supportive Housing Expansion (SWSHE)</t>
  </si>
  <si>
    <t xml:space="preserve">Capped at 30 individuals/households. Will be matched with up to $17,000 per participant in supportive services. Participation in SWSHE will provide applicants the opportunity to directly engage with HCPF regarding supportive services, funding sources, and the opportunity to enroll as a Medicaid provider (of desired). </t>
  </si>
  <si>
    <t xml:space="preserve">Poudre/Big Thompson Canyons Stabilization (Black Hollow) </t>
  </si>
  <si>
    <t>US-NRCS-EWP</t>
  </si>
  <si>
    <t>Waiting on Award Memo- Anticipate in 2025</t>
  </si>
  <si>
    <t>Connected Greeley – Emergency Vehicle Preemption (CG-EVP) Pilot</t>
  </si>
  <si>
    <t>DOT-SMART</t>
  </si>
  <si>
    <t>Evaluate and install connected vehicle (CV) technologies to: Provide emergency vehicle preemption (EVP) for emergency vehicles (e.g., firetrucks and ambulances) and preemption for snowplows; Vulnerable Road User (VRU) detection and warning system using CV technology in emergency and snowplow vehicles</t>
  </si>
  <si>
    <t xml:space="preserve">FTA 5307 Formula Operating/Preventative Maintenance </t>
  </si>
  <si>
    <t xml:space="preserve">2024/2025 operating, additional capital projects as determined by PW management </t>
  </si>
  <si>
    <t xml:space="preserve">State JAG (Justice Assistance Grant) </t>
  </si>
  <si>
    <t>Technical Assistance, training, personnel, equpiment, supplies, contractual support, and criminal justice information systems</t>
  </si>
  <si>
    <t xml:space="preserve">2024 Data Driven Approach to Crime and Traffic Safety  Grant </t>
  </si>
  <si>
    <t>The HVE grant funds overtime for officers who are working special enforcement periods such as holidays to crack down on drivers who are driving under the influence.</t>
  </si>
  <si>
    <t xml:space="preserve">2024 Rocky Mountain Intensity Drug Trafficking Areas Program </t>
  </si>
  <si>
    <t>2022 Internet Crimes Against Children Task Force (ICAC)</t>
  </si>
  <si>
    <t>SS4A Grant-Planning</t>
  </si>
  <si>
    <t>DOT</t>
  </si>
  <si>
    <t>DOT funding to complete a comprehensive safety plan</t>
  </si>
  <si>
    <t>TOTAL</t>
  </si>
  <si>
    <t>Application Due Date</t>
  </si>
  <si>
    <t>Grant Amount</t>
  </si>
  <si>
    <t>Q1- January to March 2023</t>
  </si>
  <si>
    <t>2023 Synthetic Opiate Poisoning Investigation and Distribution Interdiction Grant Program</t>
  </si>
  <si>
    <t>SOPIDI</t>
  </si>
  <si>
    <t>Safe and Secure Communities</t>
  </si>
  <si>
    <t>Bellevue Pipeline-Gold Hill Segment</t>
  </si>
  <si>
    <t>FEMA-BRIC</t>
  </si>
  <si>
    <t>Match TBD as it will be coming from the State.  FEMA will be 80% State will be 20%; project tied to Weld County Hazard Mitigation Action Guide</t>
  </si>
  <si>
    <t>Waiting on Award</t>
  </si>
  <si>
    <t xml:space="preserve">Northeast All-Hazards Region Homeland Security Grant </t>
  </si>
  <si>
    <t xml:space="preserve">NEAHR </t>
  </si>
  <si>
    <t>Commander Mike Heck will be submitting an application on behalf of the Greeley Police Department to fund new X-Ray equipment needed by the Greeley/Weld Regional Bomb Squad-waiting on official award notice (April 2023)</t>
  </si>
  <si>
    <t>Application to fund Emergency Plug for Electric Vehicles. Notice of Award in April 2023</t>
  </si>
  <si>
    <t xml:space="preserve">US-34 and 11th Ave - Multimodal Safety Enhancements </t>
  </si>
  <si>
    <t>CDOT-HSIP</t>
  </si>
  <si>
    <t>State and Federal</t>
  </si>
  <si>
    <t>Local Match is State Funded-no COG funds will be used; If awarded Contruction will start in March 2025</t>
  </si>
  <si>
    <t xml:space="preserve">11th Ave and 26th St - Pedestrian Safety Improvements </t>
  </si>
  <si>
    <t>State Match is $0. Local COG match will be used; If awarded construction will start in March 2025</t>
  </si>
  <si>
    <t>Community Garden- Rodarte Community Ceneter</t>
  </si>
  <si>
    <t>Build a community garden which will be located in the  Rodarte Community Center area</t>
  </si>
  <si>
    <t xml:space="preserve">Turf Replacement Program </t>
  </si>
  <si>
    <t>Match coming from CIP Life after Lawn</t>
  </si>
  <si>
    <t>2023 Click It or Ticket</t>
  </si>
  <si>
    <t>CIOT</t>
  </si>
  <si>
    <t>The CIOT grant allows our officers to work overtime with a strong emphasis to write citations for no seatbelt violations.</t>
  </si>
  <si>
    <t>C&amp;E</t>
  </si>
  <si>
    <t xml:space="preserve">Development of a Community Network Analysis (CNA) Tool </t>
  </si>
  <si>
    <t>CDS</t>
  </si>
  <si>
    <t>The Community Network Analysis tool is created to understand and examine who lives, works, and plays in the community and how to best reach them. It allows the understanding of social structures and relationships within a community. It helps identify patterns of interactions, social ties, unheard voices, and key players within a network.</t>
  </si>
  <si>
    <t>CCO</t>
  </si>
  <si>
    <t xml:space="preserve">Fire Suppression System </t>
  </si>
  <si>
    <t>Halon 1301 and FM-200 are types of gaseous fire suppression systems that are commonly used in archive storage centers, data centers, and other facilities that house valuable or sensitive materials. Project located at City of Greeley, Central Records Center, Room 129 (City Center South)</t>
  </si>
  <si>
    <t>No</t>
  </si>
  <si>
    <t>Shurview  Property Community Separator - Natural Areas Acquisition- LWCF</t>
  </si>
  <si>
    <t>Acquisition of an 890 acre natural area property, aka Shur View Property, between Greeley and Windsor and surrounding the Missile Silo Park area.</t>
  </si>
  <si>
    <t>Active Adult Center- Pottery Wheel</t>
  </si>
  <si>
    <t>Weld Senior Foundation</t>
  </si>
  <si>
    <t>Funding will be used for a pottery wheel</t>
  </si>
  <si>
    <t>Citywide Neighborhood Multimodal Safety Project -HIP</t>
  </si>
  <si>
    <t>This project will install various traffic calming and other speed reduction technologies such as tabletop ramps, speed humps, mid-street crossings, curb bumpouts, at selected intersections and streets in City of Greeley that have documented issues with vehicle speeds, crashes and pedestrian safety.</t>
  </si>
  <si>
    <t>10th Street (US BUS 34) Traffic Calming/Mobility Enhancements</t>
  </si>
  <si>
    <t>The 10th Street Corridor (U.S. Highway 34 Business) in Greeley from 83rd Ave to 47th Ave is a 3 mile section of 4-lane street. The proposed activities include traffic calming improvements, pedestrian crossing improvements and lighting improvements. This corridor is regionally significant carrying 23-30k vehicles per day and separating important residential and commercial sites on each side.</t>
  </si>
  <si>
    <t>Depends on FEMA</t>
  </si>
  <si>
    <t xml:space="preserve">Increasing flexibility of water management within the downstream part of the water delivery process. The pipeline will allow the city to transfer between the transmission pipelines that serve the City's two treatment plants. The project will also allow for greater volumes of water to flow between the two transmission pipelines and allow for treated water to be diverted in either direction. </t>
  </si>
  <si>
    <t>Brownfield Training Grant</t>
  </si>
  <si>
    <t>EPA</t>
  </si>
  <si>
    <t>Funding support to facilitate an interdisciplinary team’s attendance at the National Brownfields Conference in advance of a planned Areawide Assessment Grant Application in October 2023. The team consists of representatives from Greeley Planning (3), Engineering (1), Public Works (1), Stormwater (1), Downtown Development Authority (1), and Parks and Recreation (1). A 5% match requirement has been secured, and if awarded less than requested, the city is prepared to either reduce the number of attendees or increase contributions to ensure the entire team attends.</t>
  </si>
  <si>
    <t>Transformational Homelessness Response Grant Program</t>
  </si>
  <si>
    <t>Transformational Affordable Housing, Homeownership, and Workforce Housing Grant</t>
  </si>
  <si>
    <t>Independent Environmental Study</t>
  </si>
  <si>
    <t xml:space="preserve">Landscaping Study-Meeker Home Museum </t>
  </si>
  <si>
    <t>State Historical Fund</t>
  </si>
  <si>
    <t>Rolling</t>
  </si>
  <si>
    <t>Funding to undertake landscaping study and cost estimate at the Meeker Home Museum - https://www.historycolorado.org/planning-grant</t>
  </si>
  <si>
    <t xml:space="preserve">Waste Diversion &amp; Characterization Study- will provide a better understanding of what residents of Greeley are disposing and provide potential policy options for City Council moving forward. (Match is in-kind) </t>
  </si>
  <si>
    <t>Citywide Signalized Intersections Re-timing</t>
  </si>
  <si>
    <t>CDOT-FHWA</t>
  </si>
  <si>
    <t>Application Deadline</t>
  </si>
  <si>
    <t>Q2- April to June 2023</t>
  </si>
  <si>
    <t xml:space="preserve">Application submitted March 2023 for $122,008. Was recently awarded $12,368 for technical assistance, training, personnel, equipment, supplies, contractual support, and criminal justice information systems. </t>
  </si>
  <si>
    <t xml:space="preserve">Regional Air Quality Council </t>
  </si>
  <si>
    <t>Replace gas-powered equipment with battery-powered tools</t>
  </si>
  <si>
    <t xml:space="preserve">2024 High Visibility Enforcement Program </t>
  </si>
  <si>
    <t xml:space="preserve">Funds are used for operations related to the Weld County Drug investiations that will benefit the HIDTA program such as travel costs, overtime, building, and vehicle leases. </t>
  </si>
  <si>
    <t>Economic Development</t>
  </si>
  <si>
    <t>Good Jobs Great Cities Academy</t>
  </si>
  <si>
    <t>NLC</t>
  </si>
  <si>
    <r>
      <rPr>
        <sz val="11"/>
        <color rgb="FF000000"/>
        <rFont val="Calibri"/>
      </rPr>
      <t xml:space="preserve">Project was not awarded for the NLC Academy; </t>
    </r>
    <r>
      <rPr>
        <b/>
        <i/>
        <sz val="11"/>
        <color rgb="FF000000"/>
        <rFont val="Calibri"/>
      </rPr>
      <t>however</t>
    </r>
    <r>
      <rPr>
        <sz val="11"/>
        <color rgb="FF000000"/>
        <rFont val="Calibri"/>
      </rPr>
      <t xml:space="preserve"> the City was invited to participate into the Learning Network. This will open the door to a variety of technical assistance sessions and direct access to NLC and Department of Labor's resources to assist in next-generation economic development opportunities made possible from the BIL, CHIPS and Science Act, and the Inflation Reduction Act. </t>
    </r>
  </si>
  <si>
    <t>Business Growth</t>
  </si>
  <si>
    <t>Low-Income Landscape Assistance Collaboration Program</t>
  </si>
  <si>
    <t>A small grant for technical assistance of $10,000 from Sonoran Institute and the Babbitt Center for Land and Water Policy, a center of the Lincoln Institute of Land Policy</t>
  </si>
  <si>
    <t xml:space="preserve">COPS Hiring Program (CHP) </t>
  </si>
  <si>
    <t>CHP</t>
  </si>
  <si>
    <t>Provide funding directly to law enforcement agencies to hire and/or rehire additional career law enforcement officers in an effort to increase their community policing capacity and crime prevention efforts. The maximum federal share per officer position is $125,000 over the three-year period, (not $125,00 per year) unless a local match waiver is approved. Any additional costs for higher than entry-level salaries and fringe benefits will be the responsibility of the recipient agency.</t>
  </si>
  <si>
    <t>Waiting for Notice of Award</t>
  </si>
  <si>
    <t>2023 Beat Auto Theft Through Law Enforcement</t>
  </si>
  <si>
    <t>BATTLE Grant</t>
  </si>
  <si>
    <t xml:space="preserve">The BATTLE grant funds overtime worked by detectives who work stolen vehicle cases and help to combat auto theft crime within the City. </t>
  </si>
  <si>
    <t>Rural Small Department Violent Crime Reduction Program</t>
  </si>
  <si>
    <t xml:space="preserve">VCR </t>
  </si>
  <si>
    <t xml:space="preserve">Purchasing equipment for combating violent crime for a real-time crime center/sub-station to monitor crime within the City </t>
  </si>
  <si>
    <t xml:space="preserve">Online Access for New Museum Collection Database </t>
  </si>
  <si>
    <t>Historical Records Re-Grant Program</t>
  </si>
  <si>
    <t>Grant to help offset cost of the online access for the new museum collections database which will be implemented in 2024.</t>
  </si>
  <si>
    <t xml:space="preserve">Application submitted June 15th. Funding will assist with Street Outreach, Bridge Housing and Rapid Re-Housing programs. </t>
  </si>
  <si>
    <t xml:space="preserve">Active Adult Center-Movie License and Pottery Wheel </t>
  </si>
  <si>
    <t>Area on Aging Agency</t>
  </si>
  <si>
    <t xml:space="preserve">Local </t>
  </si>
  <si>
    <t>Funding will be used on movie license and another pottery wheel</t>
  </si>
  <si>
    <t>*Grants submitted &amp; awarded after May 16th will be processed according to Ordinance #19, 2023</t>
  </si>
  <si>
    <t>Q3- July to Sept 2023</t>
  </si>
  <si>
    <t>Energy Efficiency and Conservation Block Grant Fund</t>
  </si>
  <si>
    <t>EECBG</t>
  </si>
  <si>
    <t xml:space="preserve"> $-   </t>
  </si>
  <si>
    <t xml:space="preserve">The $158,860 has been earmarked by facilities for use as an energy conservation measure for the Greeley Police Headquarters. Intent is to replace the current brittle and maintenance intensive interior lighting at the GPD building with LED light fixtures. Considering a two-step process to complete this lighting retrofit. First, we will change out the fluorescent, HID and incandescent lighting fixtures to LEDs. Secondly, should funding allow, we will add lighting controls such as motion sensors, timers, erc. in strategic areas as directed by the GPD to ensure maximum efficiency for lighting of the Greeley Police Headquarters. </t>
  </si>
  <si>
    <t>Q3- October to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</si>
</sst>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m/d/yy;@"/>
    <numFmt numFmtId="165" formatCode="&quot;$&quot;#,##0.00"/>
  </numFmts>
  <fonts count="19" x14ac:knownFonts="1">
    <font>
      <sz val="11"/>
      <color theme="1"/>
      <name val="Calibri"/>
      <family val="2"/>
      <scheme val="minor"/>
    </font>
    <font>
      <b/>
      <sz val="11"/>
      <color theme="1"/>
      <name val="Calibri"/>
      <family val="2"/>
      <scheme val="minor"/>
    </font>
    <font>
      <sz val="11"/>
      <color theme="1"/>
      <name val="Calibri"/>
      <family val="2"/>
      <charset val="1"/>
    </font>
    <font>
      <sz val="11"/>
      <color rgb="FF000000"/>
      <name val="Calibri"/>
    </font>
    <font>
      <sz val="11"/>
      <color rgb="FF006100"/>
      <name val="Calibri"/>
      <scheme val="minor"/>
    </font>
    <font>
      <sz val="11"/>
      <color rgb="FF9C5700"/>
      <name val="Calibri"/>
      <scheme val="minor"/>
    </font>
    <font>
      <b/>
      <i/>
      <sz val="11"/>
      <color theme="1"/>
      <name val="Calibri"/>
      <family val="2"/>
      <scheme val="minor"/>
    </font>
    <font>
      <sz val="11"/>
      <name val="Calibri"/>
      <family val="2"/>
      <scheme val="minor"/>
    </font>
    <font>
      <sz val="11"/>
      <color rgb="FF000000"/>
      <name val="Calibri"/>
      <family val="2"/>
      <scheme val="minor"/>
    </font>
    <font>
      <sz val="11"/>
      <color theme="1"/>
      <name val="Calibri"/>
      <family val="2"/>
      <scheme val="minor"/>
    </font>
    <font>
      <b/>
      <sz val="12"/>
      <color theme="1"/>
      <name val="Calibri"/>
      <family val="2"/>
      <scheme val="minor"/>
    </font>
    <font>
      <sz val="11"/>
      <color rgb="FF444444"/>
      <name val="Calibri"/>
      <family val="2"/>
      <charset val="1"/>
    </font>
    <font>
      <sz val="11"/>
      <color rgb="FF000000"/>
      <name val="Calibri"/>
      <family val="2"/>
    </font>
    <font>
      <sz val="11"/>
      <color rgb="FF333333"/>
      <name val="Calibri"/>
      <family val="2"/>
    </font>
    <font>
      <sz val="11"/>
      <name val="Calibri"/>
      <family val="2"/>
    </font>
    <font>
      <b/>
      <sz val="11"/>
      <color rgb="FF000000"/>
      <name val="Calibri"/>
      <family val="2"/>
      <scheme val="minor"/>
    </font>
    <font>
      <b/>
      <i/>
      <sz val="11"/>
      <color rgb="FF000000"/>
      <name val="Calibri"/>
      <family val="2"/>
      <scheme val="minor"/>
    </font>
    <font>
      <sz val="11"/>
      <color rgb="FF000000"/>
      <name val="Calibri"/>
      <scheme val="minor"/>
    </font>
    <font>
      <b/>
      <i/>
      <sz val="11"/>
      <color rgb="FF000000"/>
      <name val="Calibri"/>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0CECE"/>
        <bgColor indexed="64"/>
      </patternFill>
    </fill>
    <fill>
      <patternFill patternType="solid">
        <fgColor rgb="FFC6EFCE"/>
      </patternFill>
    </fill>
    <fill>
      <patternFill patternType="solid">
        <fgColor rgb="FFFFEB9C"/>
      </patternFill>
    </fill>
    <fill>
      <patternFill patternType="solid">
        <fgColor rgb="FFFFFFFF"/>
        <bgColor rgb="FF000000"/>
      </patternFill>
    </fill>
    <fill>
      <patternFill patternType="solid">
        <fgColor rgb="FFD0CECE"/>
        <bgColor rgb="FF000000"/>
      </patternFill>
    </fill>
  </fills>
  <borders count="32">
    <border>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bottom style="thin">
        <color rgb="FF000000"/>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bottom style="thin">
        <color rgb="FF595959"/>
      </bottom>
      <diagonal/>
    </border>
    <border>
      <left style="thin">
        <color indexed="64"/>
      </left>
      <right style="thin">
        <color indexed="64"/>
      </right>
      <top style="thin">
        <color indexed="64"/>
      </top>
      <bottom style="thin">
        <color rgb="FF000000"/>
      </bottom>
      <diagonal/>
    </border>
    <border>
      <left style="thin">
        <color rgb="FF000000"/>
      </left>
      <right/>
      <top/>
      <bottom style="thin">
        <color rgb="FF000000"/>
      </bottom>
      <diagonal/>
    </border>
    <border>
      <left style="thin">
        <color rgb="FF595959"/>
      </left>
      <right style="thin">
        <color rgb="FF595959"/>
      </right>
      <top style="thin">
        <color rgb="FF595959"/>
      </top>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595959"/>
      </left>
      <right/>
      <top style="thin">
        <color rgb="FF595959"/>
      </top>
      <bottom style="thin">
        <color rgb="FF595959"/>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44" fontId="9" fillId="0" borderId="0" applyFont="0" applyFill="0" applyBorder="0" applyAlignment="0" applyProtection="0"/>
  </cellStyleXfs>
  <cellXfs count="186">
    <xf numFmtId="0" fontId="0" fillId="0" borderId="0" xfId="0"/>
    <xf numFmtId="0" fontId="0" fillId="0" borderId="1" xfId="0" applyBorder="1"/>
    <xf numFmtId="0" fontId="0" fillId="0" borderId="2" xfId="0" applyBorder="1"/>
    <xf numFmtId="0" fontId="0" fillId="2" borderId="2" xfId="0" applyFill="1" applyBorder="1"/>
    <xf numFmtId="0" fontId="0" fillId="0" borderId="3" xfId="0" applyBorder="1"/>
    <xf numFmtId="0" fontId="0" fillId="0" borderId="2" xfId="0" applyBorder="1" applyAlignment="1">
      <alignment wrapText="1"/>
    </xf>
    <xf numFmtId="0" fontId="1" fillId="4" borderId="2" xfId="0" applyFont="1" applyFill="1" applyBorder="1"/>
    <xf numFmtId="0" fontId="0" fillId="0" borderId="6" xfId="0" applyBorder="1"/>
    <xf numFmtId="164" fontId="0" fillId="0" borderId="2" xfId="0" applyNumberFormat="1" applyBorder="1"/>
    <xf numFmtId="0" fontId="0" fillId="0" borderId="7" xfId="0" applyBorder="1"/>
    <xf numFmtId="0" fontId="0" fillId="0" borderId="8" xfId="0" applyBorder="1"/>
    <xf numFmtId="0" fontId="6" fillId="0" borderId="0" xfId="0" applyFont="1"/>
    <xf numFmtId="0" fontId="7" fillId="2" borderId="3" xfId="1" applyFont="1" applyFill="1" applyBorder="1" applyAlignment="1">
      <alignment horizontal="left"/>
    </xf>
    <xf numFmtId="0" fontId="8" fillId="0" borderId="3" xfId="0" applyFont="1" applyBorder="1"/>
    <xf numFmtId="0" fontId="8" fillId="0" borderId="3" xfId="0" applyFont="1" applyBorder="1" applyAlignment="1">
      <alignment wrapText="1"/>
    </xf>
    <xf numFmtId="0" fontId="0" fillId="0" borderId="3" xfId="0" applyBorder="1" applyAlignment="1">
      <alignment wrapText="1"/>
    </xf>
    <xf numFmtId="0" fontId="10" fillId="4" borderId="7" xfId="0" applyFont="1" applyFill="1" applyBorder="1"/>
    <xf numFmtId="0" fontId="10" fillId="4" borderId="0" xfId="0" applyFont="1" applyFill="1"/>
    <xf numFmtId="0" fontId="0" fillId="0" borderId="5" xfId="0" applyBorder="1"/>
    <xf numFmtId="0" fontId="0" fillId="2" borderId="3" xfId="0" applyFill="1" applyBorder="1"/>
    <xf numFmtId="0" fontId="0" fillId="3" borderId="3" xfId="0" applyFill="1" applyBorder="1"/>
    <xf numFmtId="0" fontId="0" fillId="0" borderId="9" xfId="0" applyBorder="1"/>
    <xf numFmtId="0" fontId="8" fillId="0" borderId="2" xfId="0" applyFont="1" applyBorder="1"/>
    <xf numFmtId="44" fontId="8" fillId="0" borderId="2" xfId="0" applyNumberFormat="1" applyFont="1" applyBorder="1"/>
    <xf numFmtId="0" fontId="0" fillId="2" borderId="2" xfId="0" applyFill="1" applyBorder="1" applyAlignment="1">
      <alignment horizontal="left" wrapText="1"/>
    </xf>
    <xf numFmtId="0" fontId="12" fillId="0" borderId="2" xfId="0" applyFont="1" applyBorder="1" applyAlignment="1">
      <alignment wrapText="1"/>
    </xf>
    <xf numFmtId="0" fontId="0" fillId="0" borderId="12" xfId="0" applyBorder="1"/>
    <xf numFmtId="0" fontId="0" fillId="0" borderId="13" xfId="0" applyBorder="1"/>
    <xf numFmtId="0" fontId="0" fillId="2" borderId="2" xfId="0" applyFill="1" applyBorder="1" applyAlignment="1">
      <alignment wrapText="1"/>
    </xf>
    <xf numFmtId="0" fontId="0" fillId="2" borderId="14" xfId="0" applyFill="1" applyBorder="1" applyAlignment="1">
      <alignment wrapText="1"/>
    </xf>
    <xf numFmtId="0" fontId="1" fillId="4" borderId="0" xfId="0" applyFont="1" applyFill="1"/>
    <xf numFmtId="0" fontId="0" fillId="0" borderId="14" xfId="0" applyBorder="1" applyAlignment="1">
      <alignment wrapText="1"/>
    </xf>
    <xf numFmtId="0" fontId="0" fillId="0" borderId="14" xfId="0" applyBorder="1"/>
    <xf numFmtId="165" fontId="0" fillId="0" borderId="2" xfId="0" applyNumberFormat="1" applyBorder="1"/>
    <xf numFmtId="0" fontId="7" fillId="2" borderId="2" xfId="1" applyFont="1" applyFill="1" applyBorder="1" applyAlignment="1">
      <alignment horizontal="left"/>
    </xf>
    <xf numFmtId="0" fontId="7" fillId="2" borderId="5" xfId="1" applyFont="1" applyFill="1" applyBorder="1" applyAlignment="1">
      <alignment horizontal="left"/>
    </xf>
    <xf numFmtId="0" fontId="8" fillId="0" borderId="4" xfId="0" applyFont="1" applyBorder="1"/>
    <xf numFmtId="0" fontId="7" fillId="2" borderId="1" xfId="1" applyFont="1" applyFill="1" applyBorder="1" applyAlignment="1">
      <alignment horizontal="left"/>
    </xf>
    <xf numFmtId="0" fontId="8" fillId="0" borderId="2" xfId="0" applyFont="1" applyBorder="1" applyAlignment="1">
      <alignment wrapText="1"/>
    </xf>
    <xf numFmtId="0" fontId="7" fillId="7" borderId="2" xfId="0" applyFont="1" applyFill="1" applyBorder="1" applyAlignment="1">
      <alignment horizontal="left" wrapText="1"/>
    </xf>
    <xf numFmtId="0" fontId="8" fillId="2" borderId="2" xfId="2" applyFont="1" applyFill="1" applyBorder="1" applyAlignment="1">
      <alignment horizontal="left"/>
    </xf>
    <xf numFmtId="165" fontId="0" fillId="2" borderId="2" xfId="0" applyNumberFormat="1" applyFill="1" applyBorder="1"/>
    <xf numFmtId="165" fontId="7" fillId="2" borderId="2" xfId="2" applyNumberFormat="1" applyFont="1" applyFill="1" applyBorder="1" applyAlignment="1">
      <alignment horizontal="right"/>
    </xf>
    <xf numFmtId="0" fontId="7" fillId="2" borderId="2" xfId="2" applyFont="1" applyFill="1" applyBorder="1" applyAlignment="1">
      <alignment wrapText="1"/>
    </xf>
    <xf numFmtId="0" fontId="0" fillId="2" borderId="0" xfId="0" applyFill="1" applyAlignment="1">
      <alignment wrapText="1"/>
    </xf>
    <xf numFmtId="0" fontId="0" fillId="3" borderId="2" xfId="0" applyFill="1" applyBorder="1"/>
    <xf numFmtId="0" fontId="15" fillId="8" borderId="2" xfId="0" applyFont="1" applyFill="1" applyBorder="1"/>
    <xf numFmtId="0" fontId="15" fillId="8" borderId="5" xfId="0" applyFont="1" applyFill="1" applyBorder="1"/>
    <xf numFmtId="0" fontId="8" fillId="0" borderId="0" xfId="0" applyFont="1"/>
    <xf numFmtId="0" fontId="16" fillId="0" borderId="0" xfId="0" applyFont="1"/>
    <xf numFmtId="14" fontId="8" fillId="0" borderId="2" xfId="0" applyNumberFormat="1" applyFont="1" applyBorder="1"/>
    <xf numFmtId="0" fontId="8" fillId="0" borderId="5" xfId="0" applyFont="1" applyBorder="1" applyAlignment="1">
      <alignment wrapText="1"/>
    </xf>
    <xf numFmtId="0" fontId="8" fillId="0" borderId="5" xfId="0" applyFont="1" applyBorder="1"/>
    <xf numFmtId="0" fontId="7" fillId="7" borderId="14" xfId="0" applyFont="1" applyFill="1" applyBorder="1" applyAlignment="1">
      <alignment horizontal="left"/>
    </xf>
    <xf numFmtId="0" fontId="8" fillId="7" borderId="14" xfId="0" applyFont="1" applyFill="1" applyBorder="1"/>
    <xf numFmtId="44" fontId="7" fillId="7" borderId="14" xfId="0" applyNumberFormat="1" applyFont="1" applyFill="1" applyBorder="1" applyAlignment="1">
      <alignment horizontal="right"/>
    </xf>
    <xf numFmtId="44" fontId="8" fillId="7" borderId="14" xfId="0" applyNumberFormat="1" applyFont="1" applyFill="1" applyBorder="1"/>
    <xf numFmtId="0" fontId="17" fillId="0" borderId="19" xfId="0" applyFont="1" applyBorder="1" applyAlignment="1">
      <alignment wrapText="1"/>
    </xf>
    <xf numFmtId="44" fontId="8" fillId="0" borderId="5" xfId="0" applyNumberFormat="1" applyFont="1" applyBorder="1"/>
    <xf numFmtId="0" fontId="3" fillId="0" borderId="2" xfId="0" applyFont="1" applyBorder="1" applyAlignment="1">
      <alignment wrapText="1"/>
    </xf>
    <xf numFmtId="0" fontId="8" fillId="0" borderId="8" xfId="0" applyFont="1" applyBorder="1"/>
    <xf numFmtId="0" fontId="8" fillId="0" borderId="17" xfId="0" applyFont="1" applyBorder="1" applyAlignment="1">
      <alignment wrapText="1"/>
    </xf>
    <xf numFmtId="0" fontId="1" fillId="0" borderId="20" xfId="0" applyFont="1" applyBorder="1" applyAlignment="1">
      <alignment horizontal="right"/>
    </xf>
    <xf numFmtId="44" fontId="0" fillId="0" borderId="21" xfId="0" applyNumberFormat="1" applyBorder="1"/>
    <xf numFmtId="44" fontId="0" fillId="0" borderId="22" xfId="0" applyNumberFormat="1" applyBorder="1"/>
    <xf numFmtId="0" fontId="13" fillId="0" borderId="2" xfId="0" applyFont="1" applyBorder="1" applyAlignment="1">
      <alignment wrapText="1"/>
    </xf>
    <xf numFmtId="0" fontId="0" fillId="2" borderId="5" xfId="0" applyFill="1" applyBorder="1" applyAlignment="1">
      <alignment wrapText="1"/>
    </xf>
    <xf numFmtId="0" fontId="6" fillId="0" borderId="0" xfId="0" applyFont="1" applyAlignment="1">
      <alignment horizontal="left"/>
    </xf>
    <xf numFmtId="0" fontId="0" fillId="0" borderId="0" xfId="0" applyAlignment="1">
      <alignment horizontal="left"/>
    </xf>
    <xf numFmtId="44" fontId="8" fillId="3" borderId="2" xfId="0" applyNumberFormat="1" applyFont="1" applyFill="1" applyBorder="1"/>
    <xf numFmtId="0" fontId="2" fillId="0" borderId="6" xfId="0" applyFont="1" applyBorder="1"/>
    <xf numFmtId="0" fontId="0" fillId="0" borderId="10" xfId="0" applyBorder="1" applyAlignment="1">
      <alignment wrapText="1"/>
    </xf>
    <xf numFmtId="0" fontId="0" fillId="0" borderId="2" xfId="0" applyBorder="1" applyAlignment="1">
      <alignment horizontal="left"/>
    </xf>
    <xf numFmtId="0" fontId="8" fillId="2" borderId="5" xfId="2" applyFont="1" applyFill="1" applyBorder="1" applyAlignment="1">
      <alignment horizontal="left"/>
    </xf>
    <xf numFmtId="0" fontId="11" fillId="0" borderId="3" xfId="0" applyFont="1" applyBorder="1" applyAlignment="1">
      <alignment wrapText="1"/>
    </xf>
    <xf numFmtId="165" fontId="0" fillId="0" borderId="5" xfId="0" applyNumberFormat="1" applyBorder="1"/>
    <xf numFmtId="0" fontId="7" fillId="2" borderId="5" xfId="2" applyFont="1" applyFill="1" applyBorder="1" applyAlignment="1">
      <alignment wrapText="1"/>
    </xf>
    <xf numFmtId="0" fontId="0" fillId="2" borderId="5" xfId="0" applyFill="1" applyBorder="1" applyAlignment="1">
      <alignment horizontal="left" wrapText="1"/>
    </xf>
    <xf numFmtId="0" fontId="14" fillId="0" borderId="2" xfId="0" applyFont="1" applyBorder="1" applyAlignment="1">
      <alignment wrapText="1"/>
    </xf>
    <xf numFmtId="0" fontId="8" fillId="0" borderId="14" xfId="0" applyFont="1" applyBorder="1"/>
    <xf numFmtId="0" fontId="8" fillId="7" borderId="2" xfId="0" applyFont="1" applyFill="1" applyBorder="1"/>
    <xf numFmtId="0" fontId="8" fillId="0" borderId="19" xfId="0" applyFont="1" applyBorder="1"/>
    <xf numFmtId="0" fontId="8" fillId="0" borderId="18" xfId="0" applyFont="1" applyBorder="1"/>
    <xf numFmtId="0" fontId="2" fillId="0" borderId="5" xfId="0" applyFont="1" applyBorder="1" applyAlignment="1">
      <alignment wrapText="1"/>
    </xf>
    <xf numFmtId="0" fontId="12" fillId="3" borderId="2" xfId="0" applyFont="1" applyFill="1" applyBorder="1" applyAlignment="1">
      <alignment wrapText="1"/>
    </xf>
    <xf numFmtId="0" fontId="0" fillId="0" borderId="6" xfId="0" applyBorder="1" applyAlignment="1">
      <alignment wrapText="1"/>
    </xf>
    <xf numFmtId="0" fontId="8" fillId="0" borderId="6" xfId="0" applyFont="1" applyBorder="1"/>
    <xf numFmtId="165" fontId="8" fillId="2" borderId="8" xfId="2" applyNumberFormat="1" applyFont="1" applyFill="1" applyBorder="1" applyAlignment="1">
      <alignment horizontal="right"/>
    </xf>
    <xf numFmtId="165" fontId="8" fillId="2" borderId="5" xfId="0" applyNumberFormat="1" applyFont="1" applyFill="1" applyBorder="1"/>
    <xf numFmtId="165" fontId="0" fillId="0" borderId="17" xfId="0" applyNumberFormat="1" applyBorder="1"/>
    <xf numFmtId="0" fontId="8" fillId="3" borderId="2" xfId="0" applyFont="1" applyFill="1" applyBorder="1"/>
    <xf numFmtId="0" fontId="12" fillId="0" borderId="2" xfId="0" applyFont="1" applyBorder="1"/>
    <xf numFmtId="0" fontId="8" fillId="0" borderId="7" xfId="0" applyFont="1" applyBorder="1"/>
    <xf numFmtId="164" fontId="8" fillId="3" borderId="2" xfId="0" applyNumberFormat="1" applyFont="1" applyFill="1" applyBorder="1"/>
    <xf numFmtId="164" fontId="0" fillId="3" borderId="2" xfId="0" applyNumberFormat="1" applyFill="1" applyBorder="1"/>
    <xf numFmtId="0" fontId="12" fillId="0" borderId="0" xfId="0" applyFont="1"/>
    <xf numFmtId="0" fontId="12" fillId="7" borderId="0" xfId="0" applyFont="1" applyFill="1"/>
    <xf numFmtId="8" fontId="12" fillId="0" borderId="0" xfId="0" applyNumberFormat="1" applyFont="1"/>
    <xf numFmtId="0" fontId="12" fillId="0" borderId="0" xfId="0" applyFont="1" applyAlignment="1">
      <alignment wrapText="1"/>
    </xf>
    <xf numFmtId="0" fontId="12" fillId="0" borderId="8" xfId="0" applyFont="1" applyBorder="1"/>
    <xf numFmtId="14" fontId="8" fillId="0" borderId="7" xfId="0" applyNumberFormat="1" applyFont="1" applyBorder="1"/>
    <xf numFmtId="0" fontId="8" fillId="0" borderId="24" xfId="0" applyFont="1" applyBorder="1" applyAlignment="1">
      <alignment wrapText="1"/>
    </xf>
    <xf numFmtId="0" fontId="0" fillId="0" borderId="5" xfId="0" applyBorder="1" applyAlignment="1">
      <alignment wrapText="1"/>
    </xf>
    <xf numFmtId="0" fontId="0" fillId="0" borderId="19" xfId="0" applyBorder="1"/>
    <xf numFmtId="0" fontId="0" fillId="3" borderId="9" xfId="0" applyFill="1" applyBorder="1"/>
    <xf numFmtId="0" fontId="7" fillId="2" borderId="3" xfId="2" applyFont="1" applyFill="1" applyBorder="1" applyAlignment="1">
      <alignment horizontal="left"/>
    </xf>
    <xf numFmtId="0" fontId="8" fillId="3" borderId="3" xfId="0" applyFont="1" applyFill="1" applyBorder="1"/>
    <xf numFmtId="165" fontId="8" fillId="2" borderId="2" xfId="2" applyNumberFormat="1" applyFont="1" applyFill="1" applyBorder="1" applyAlignment="1">
      <alignment horizontal="right"/>
    </xf>
    <xf numFmtId="165" fontId="8" fillId="2" borderId="2" xfId="0" applyNumberFormat="1" applyFont="1" applyFill="1" applyBorder="1"/>
    <xf numFmtId="0" fontId="7" fillId="2" borderId="25" xfId="1" applyFont="1" applyFill="1" applyBorder="1" applyAlignment="1">
      <alignment horizontal="left"/>
    </xf>
    <xf numFmtId="0" fontId="8" fillId="7" borderId="5" xfId="0" applyFont="1" applyFill="1" applyBorder="1" applyAlignment="1">
      <alignment wrapText="1"/>
    </xf>
    <xf numFmtId="0" fontId="0" fillId="3" borderId="5" xfId="0" applyFill="1" applyBorder="1" applyAlignment="1">
      <alignment wrapText="1"/>
    </xf>
    <xf numFmtId="0" fontId="7" fillId="2" borderId="5" xfId="1" applyFont="1" applyFill="1" applyBorder="1" applyAlignment="1">
      <alignment horizontal="left" wrapText="1"/>
    </xf>
    <xf numFmtId="0" fontId="7" fillId="2" borderId="26" xfId="1" applyFont="1" applyFill="1" applyBorder="1" applyAlignment="1">
      <alignment horizontal="left" wrapText="1"/>
    </xf>
    <xf numFmtId="0" fontId="0" fillId="0" borderId="26" xfId="0" applyBorder="1"/>
    <xf numFmtId="0" fontId="0" fillId="0" borderId="26" xfId="0" applyBorder="1" applyAlignment="1">
      <alignment wrapText="1"/>
    </xf>
    <xf numFmtId="0" fontId="7" fillId="2" borderId="26" xfId="0" applyFont="1" applyFill="1" applyBorder="1" applyAlignment="1">
      <alignment horizontal="left" wrapText="1"/>
    </xf>
    <xf numFmtId="0" fontId="0" fillId="2" borderId="26" xfId="0" applyFill="1" applyBorder="1" applyAlignment="1">
      <alignment horizontal="left"/>
    </xf>
    <xf numFmtId="0" fontId="0" fillId="3" borderId="26" xfId="0" applyFill="1" applyBorder="1" applyAlignment="1">
      <alignment wrapText="1"/>
    </xf>
    <xf numFmtId="0" fontId="0" fillId="2" borderId="26" xfId="0" applyFill="1" applyBorder="1" applyAlignment="1">
      <alignment wrapText="1"/>
    </xf>
    <xf numFmtId="0" fontId="12" fillId="0" borderId="5" xfId="0" applyFont="1" applyBorder="1" applyAlignment="1">
      <alignment wrapText="1"/>
    </xf>
    <xf numFmtId="0" fontId="0" fillId="0" borderId="25" xfId="0" applyBorder="1"/>
    <xf numFmtId="0" fontId="8" fillId="0" borderId="25" xfId="0" applyFont="1" applyBorder="1" applyAlignment="1">
      <alignment wrapText="1"/>
    </xf>
    <xf numFmtId="0" fontId="3" fillId="3" borderId="5" xfId="0" applyFont="1" applyFill="1" applyBorder="1" applyAlignment="1">
      <alignment wrapText="1"/>
    </xf>
    <xf numFmtId="0" fontId="7" fillId="7" borderId="5" xfId="0" applyFont="1" applyFill="1" applyBorder="1" applyAlignment="1">
      <alignment horizontal="left" wrapText="1"/>
    </xf>
    <xf numFmtId="0" fontId="0" fillId="0" borderId="27" xfId="0" applyBorder="1"/>
    <xf numFmtId="0" fontId="0" fillId="0" borderId="25" xfId="0" applyBorder="1" applyAlignment="1">
      <alignment wrapText="1"/>
    </xf>
    <xf numFmtId="0" fontId="0" fillId="0" borderId="17" xfId="0" applyBorder="1" applyAlignment="1">
      <alignment wrapText="1"/>
    </xf>
    <xf numFmtId="0" fontId="7" fillId="2" borderId="26" xfId="1" applyFont="1" applyFill="1" applyBorder="1" applyAlignment="1">
      <alignment horizontal="left"/>
    </xf>
    <xf numFmtId="0" fontId="7" fillId="2" borderId="17" xfId="1" applyFont="1" applyFill="1" applyBorder="1" applyAlignment="1">
      <alignment horizontal="left" wrapText="1"/>
    </xf>
    <xf numFmtId="0" fontId="0" fillId="0" borderId="0" xfId="0" applyAlignment="1">
      <alignment wrapText="1"/>
    </xf>
    <xf numFmtId="0" fontId="0" fillId="0" borderId="28" xfId="0" applyBorder="1"/>
    <xf numFmtId="0" fontId="0" fillId="2" borderId="28" xfId="0" applyFill="1" applyBorder="1"/>
    <xf numFmtId="0" fontId="0" fillId="0" borderId="28" xfId="0" applyBorder="1" applyAlignment="1">
      <alignment wrapText="1"/>
    </xf>
    <xf numFmtId="0" fontId="0" fillId="0" borderId="9" xfId="0" applyBorder="1" applyAlignment="1">
      <alignment wrapText="1"/>
    </xf>
    <xf numFmtId="0" fontId="3" fillId="0" borderId="24" xfId="0" applyFont="1" applyBorder="1" applyAlignment="1">
      <alignment wrapText="1"/>
    </xf>
    <xf numFmtId="0" fontId="14" fillId="0" borderId="5" xfId="0" applyFont="1" applyBorder="1" applyAlignment="1">
      <alignment wrapText="1"/>
    </xf>
    <xf numFmtId="0" fontId="13" fillId="0" borderId="5" xfId="0" applyFont="1" applyBorder="1" applyAlignment="1">
      <alignment wrapText="1"/>
    </xf>
    <xf numFmtId="0" fontId="12" fillId="0" borderId="28" xfId="0" applyFont="1" applyBorder="1" applyAlignment="1">
      <alignment wrapText="1"/>
    </xf>
    <xf numFmtId="0" fontId="3" fillId="0" borderId="28" xfId="0" applyFont="1" applyBorder="1" applyAlignment="1">
      <alignment wrapText="1"/>
    </xf>
    <xf numFmtId="0" fontId="12" fillId="3" borderId="5" xfId="0" applyFont="1" applyFill="1" applyBorder="1" applyAlignment="1">
      <alignment wrapText="1"/>
    </xf>
    <xf numFmtId="0" fontId="12" fillId="7" borderId="2" xfId="0" applyFont="1" applyFill="1" applyBorder="1"/>
    <xf numFmtId="0" fontId="8" fillId="0" borderId="7" xfId="0" applyFont="1" applyBorder="1" applyAlignment="1">
      <alignment wrapText="1"/>
    </xf>
    <xf numFmtId="0" fontId="17" fillId="0" borderId="5" xfId="0" applyFont="1" applyBorder="1" applyAlignment="1">
      <alignment wrapText="1"/>
    </xf>
    <xf numFmtId="0" fontId="2" fillId="0" borderId="17" xfId="0" applyFont="1" applyBorder="1" applyAlignment="1">
      <alignment wrapText="1"/>
    </xf>
    <xf numFmtId="0" fontId="3" fillId="0" borderId="17" xfId="0" applyFont="1" applyBorder="1" applyAlignment="1">
      <alignment wrapText="1"/>
    </xf>
    <xf numFmtId="0" fontId="8" fillId="0" borderId="8" xfId="0" applyFont="1" applyBorder="1" applyAlignment="1">
      <alignment wrapText="1"/>
    </xf>
    <xf numFmtId="0" fontId="8" fillId="0" borderId="24" xfId="0" applyFont="1" applyBorder="1"/>
    <xf numFmtId="0" fontId="0" fillId="0" borderId="23" xfId="0" applyBorder="1"/>
    <xf numFmtId="0" fontId="1" fillId="0" borderId="29" xfId="0" applyFont="1" applyBorder="1" applyAlignment="1">
      <alignment horizontal="right"/>
    </xf>
    <xf numFmtId="165" fontId="1" fillId="0" borderId="30" xfId="0" applyNumberFormat="1" applyFont="1" applyBorder="1"/>
    <xf numFmtId="165" fontId="1" fillId="0" borderId="31" xfId="0" applyNumberFormat="1" applyFont="1" applyBorder="1"/>
    <xf numFmtId="0" fontId="1" fillId="0" borderId="29" xfId="0" applyFont="1" applyBorder="1"/>
    <xf numFmtId="44" fontId="1" fillId="0" borderId="30" xfId="0" applyNumberFormat="1" applyFont="1" applyBorder="1"/>
    <xf numFmtId="44" fontId="1" fillId="0" borderId="31" xfId="0" applyNumberFormat="1" applyFont="1" applyBorder="1"/>
    <xf numFmtId="165" fontId="8" fillId="3" borderId="2" xfId="0" applyNumberFormat="1" applyFont="1" applyFill="1" applyBorder="1"/>
    <xf numFmtId="165" fontId="8" fillId="0" borderId="2" xfId="0" applyNumberFormat="1" applyFont="1" applyBorder="1"/>
    <xf numFmtId="165" fontId="0" fillId="0" borderId="14" xfId="0" applyNumberFormat="1" applyBorder="1"/>
    <xf numFmtId="165" fontId="0" fillId="0" borderId="8" xfId="0" applyNumberFormat="1" applyBorder="1"/>
    <xf numFmtId="165" fontId="0" fillId="0" borderId="2" xfId="3" applyNumberFormat="1" applyFont="1" applyBorder="1"/>
    <xf numFmtId="165" fontId="12" fillId="0" borderId="2" xfId="0" applyNumberFormat="1" applyFont="1" applyBorder="1"/>
    <xf numFmtId="165" fontId="0" fillId="0" borderId="9" xfId="0" applyNumberFormat="1" applyBorder="1"/>
    <xf numFmtId="165" fontId="0" fillId="0" borderId="16" xfId="0" applyNumberFormat="1" applyBorder="1"/>
    <xf numFmtId="165" fontId="0" fillId="0" borderId="11" xfId="0" applyNumberFormat="1" applyBorder="1"/>
    <xf numFmtId="165" fontId="0" fillId="0" borderId="7" xfId="0" applyNumberFormat="1" applyBorder="1"/>
    <xf numFmtId="165" fontId="0" fillId="0" borderId="3" xfId="0" applyNumberFormat="1" applyBorder="1"/>
    <xf numFmtId="165" fontId="8" fillId="0" borderId="7" xfId="0" applyNumberFormat="1" applyFont="1" applyBorder="1"/>
    <xf numFmtId="165" fontId="8" fillId="0" borderId="1" xfId="0" applyNumberFormat="1" applyFont="1" applyBorder="1"/>
    <xf numFmtId="165" fontId="0" fillId="0" borderId="6" xfId="0" applyNumberFormat="1" applyBorder="1"/>
    <xf numFmtId="165" fontId="0" fillId="0" borderId="24" xfId="0" applyNumberFormat="1" applyBorder="1"/>
    <xf numFmtId="165" fontId="8" fillId="0" borderId="14" xfId="0" applyNumberFormat="1" applyFont="1" applyBorder="1"/>
    <xf numFmtId="165" fontId="8" fillId="0" borderId="18" xfId="0" applyNumberFormat="1" applyFont="1" applyBorder="1"/>
    <xf numFmtId="165" fontId="8" fillId="0" borderId="5" xfId="0" applyNumberFormat="1" applyFont="1" applyBorder="1"/>
    <xf numFmtId="165" fontId="0" fillId="0" borderId="0" xfId="0" applyNumberFormat="1"/>
    <xf numFmtId="165" fontId="8" fillId="3" borderId="6" xfId="0" applyNumberFormat="1" applyFont="1" applyFill="1" applyBorder="1"/>
    <xf numFmtId="165" fontId="7" fillId="7" borderId="2" xfId="0" applyNumberFormat="1" applyFont="1" applyFill="1" applyBorder="1" applyAlignment="1">
      <alignment horizontal="right"/>
    </xf>
    <xf numFmtId="165" fontId="8" fillId="7" borderId="2" xfId="0" applyNumberFormat="1" applyFont="1" applyFill="1" applyBorder="1"/>
    <xf numFmtId="165" fontId="8" fillId="0" borderId="8" xfId="0" applyNumberFormat="1" applyFont="1" applyBorder="1"/>
    <xf numFmtId="0" fontId="8" fillId="2" borderId="3" xfId="2" applyFont="1" applyFill="1" applyBorder="1" applyAlignment="1">
      <alignment horizontal="left" wrapText="1"/>
    </xf>
    <xf numFmtId="0" fontId="8" fillId="2" borderId="2" xfId="2" applyFont="1" applyFill="1" applyBorder="1" applyAlignment="1">
      <alignment horizontal="left" wrapText="1"/>
    </xf>
    <xf numFmtId="0" fontId="7" fillId="2" borderId="2" xfId="2" applyFont="1" applyFill="1" applyBorder="1" applyAlignment="1">
      <alignment horizontal="left" wrapText="1"/>
    </xf>
    <xf numFmtId="0" fontId="12" fillId="7" borderId="2" xfId="0" applyFont="1" applyFill="1" applyBorder="1" applyAlignment="1">
      <alignment wrapText="1"/>
    </xf>
    <xf numFmtId="0" fontId="12" fillId="7" borderId="14" xfId="0" applyFont="1" applyFill="1" applyBorder="1" applyAlignment="1">
      <alignment wrapText="1"/>
    </xf>
    <xf numFmtId="0" fontId="2" fillId="0" borderId="14" xfId="0" applyFont="1" applyBorder="1" applyAlignment="1">
      <alignment wrapText="1"/>
    </xf>
    <xf numFmtId="0" fontId="8" fillId="0" borderId="14" xfId="0" applyFont="1" applyBorder="1" applyAlignment="1">
      <alignment wrapText="1"/>
    </xf>
    <xf numFmtId="0" fontId="0" fillId="0" borderId="15" xfId="0" applyBorder="1" applyAlignment="1">
      <alignment wrapText="1"/>
    </xf>
  </cellXfs>
  <cellStyles count="4">
    <cellStyle name="Currency" xfId="3" builtinId="4"/>
    <cellStyle name="Good" xfId="1" builtinId="26"/>
    <cellStyle name="Neutral" xfId="2" builtinId="2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showGridLines="0" tabSelected="1" workbookViewId="0">
      <selection activeCell="C75" sqref="C74:C75"/>
    </sheetView>
  </sheetViews>
  <sheetFormatPr defaultRowHeight="15" x14ac:dyDescent="0.25"/>
  <cols>
    <col min="2" max="2" width="24" bestFit="1" customWidth="1"/>
    <col min="3" max="3" width="56" customWidth="1"/>
    <col min="4" max="4" width="36.5703125" customWidth="1"/>
    <col min="5" max="5" width="12.85546875" bestFit="1" customWidth="1"/>
    <col min="6" max="6" width="10.5703125" bestFit="1" customWidth="1"/>
    <col min="7" max="7" width="16.7109375" customWidth="1"/>
    <col min="8" max="8" width="16.85546875" bestFit="1" customWidth="1"/>
    <col min="9" max="9" width="16.7109375" bestFit="1" customWidth="1"/>
    <col min="10" max="10" width="103" bestFit="1" customWidth="1"/>
    <col min="11" max="11" width="25.85546875" bestFit="1" customWidth="1"/>
  </cols>
  <sheetData>
    <row r="1" spans="1:11" ht="25.5" customHeight="1" x14ac:dyDescent="0.25">
      <c r="A1" s="16" t="s">
        <v>0</v>
      </c>
      <c r="B1" s="17" t="s">
        <v>1</v>
      </c>
      <c r="C1" s="17" t="s">
        <v>2</v>
      </c>
      <c r="D1" s="17" t="s">
        <v>3</v>
      </c>
      <c r="E1" s="17" t="s">
        <v>4</v>
      </c>
      <c r="F1" s="17" t="s">
        <v>5</v>
      </c>
      <c r="G1" s="17" t="s">
        <v>6</v>
      </c>
      <c r="H1" s="17" t="s">
        <v>7</v>
      </c>
      <c r="I1" s="17" t="s">
        <v>8</v>
      </c>
      <c r="J1" s="17" t="s">
        <v>9</v>
      </c>
      <c r="K1" s="30" t="s">
        <v>10</v>
      </c>
    </row>
    <row r="2" spans="1:11" x14ac:dyDescent="0.25">
      <c r="A2" s="2">
        <v>2022</v>
      </c>
      <c r="B2" s="10" t="s">
        <v>11</v>
      </c>
      <c r="C2" s="34" t="s">
        <v>12</v>
      </c>
      <c r="D2" s="4" t="s">
        <v>13</v>
      </c>
      <c r="E2" s="2" t="s">
        <v>14</v>
      </c>
      <c r="F2" s="2" t="s">
        <v>15</v>
      </c>
      <c r="G2" s="159">
        <v>1478.94</v>
      </c>
      <c r="H2" s="159">
        <v>0</v>
      </c>
      <c r="I2" s="33">
        <f t="shared" ref="I2:I48" si="0">G2+H2</f>
        <v>1478.94</v>
      </c>
      <c r="J2" s="109" t="s">
        <v>16</v>
      </c>
      <c r="K2" s="2" t="s">
        <v>17</v>
      </c>
    </row>
    <row r="3" spans="1:11" x14ac:dyDescent="0.25">
      <c r="A3" s="2">
        <v>2022</v>
      </c>
      <c r="B3" s="10" t="s">
        <v>18</v>
      </c>
      <c r="C3" s="22" t="s">
        <v>19</v>
      </c>
      <c r="D3" s="36" t="s">
        <v>20</v>
      </c>
      <c r="E3" s="22" t="s">
        <v>21</v>
      </c>
      <c r="F3" s="2" t="s">
        <v>15</v>
      </c>
      <c r="G3" s="156">
        <v>6080</v>
      </c>
      <c r="H3" s="156">
        <v>14185</v>
      </c>
      <c r="I3" s="33">
        <f t="shared" si="0"/>
        <v>20265</v>
      </c>
      <c r="J3" s="110" t="s">
        <v>22</v>
      </c>
      <c r="K3" s="2" t="s">
        <v>23</v>
      </c>
    </row>
    <row r="4" spans="1:11" x14ac:dyDescent="0.25">
      <c r="A4" s="2">
        <v>2022</v>
      </c>
      <c r="B4" s="10" t="s">
        <v>11</v>
      </c>
      <c r="C4" s="22" t="s">
        <v>24</v>
      </c>
      <c r="D4" s="18" t="s">
        <v>25</v>
      </c>
      <c r="E4" s="2" t="s">
        <v>26</v>
      </c>
      <c r="F4" s="2" t="s">
        <v>15</v>
      </c>
      <c r="G4" s="33">
        <v>9346</v>
      </c>
      <c r="H4" s="156">
        <v>0</v>
      </c>
      <c r="I4" s="33">
        <f t="shared" si="0"/>
        <v>9346</v>
      </c>
      <c r="J4" s="51" t="s">
        <v>27</v>
      </c>
      <c r="K4" s="2" t="s">
        <v>17</v>
      </c>
    </row>
    <row r="5" spans="1:11" ht="30" x14ac:dyDescent="0.25">
      <c r="A5" s="2">
        <v>2022</v>
      </c>
      <c r="B5" s="10" t="s">
        <v>18</v>
      </c>
      <c r="C5" s="2" t="s">
        <v>28</v>
      </c>
      <c r="D5" s="2" t="s">
        <v>29</v>
      </c>
      <c r="E5" s="2" t="s">
        <v>14</v>
      </c>
      <c r="F5" s="2" t="s">
        <v>15</v>
      </c>
      <c r="G5" s="159">
        <v>12500</v>
      </c>
      <c r="H5" s="159">
        <v>0</v>
      </c>
      <c r="I5" s="33">
        <f t="shared" si="0"/>
        <v>12500</v>
      </c>
      <c r="J5" s="77" t="s">
        <v>30</v>
      </c>
      <c r="K5" s="2" t="s">
        <v>23</v>
      </c>
    </row>
    <row r="6" spans="1:11" x14ac:dyDescent="0.25">
      <c r="A6" s="2">
        <v>2022</v>
      </c>
      <c r="B6" s="10" t="s">
        <v>11</v>
      </c>
      <c r="C6" s="34" t="s">
        <v>31</v>
      </c>
      <c r="D6" s="2" t="s">
        <v>32</v>
      </c>
      <c r="E6" s="2" t="s">
        <v>26</v>
      </c>
      <c r="F6" s="2" t="s">
        <v>15</v>
      </c>
      <c r="G6" s="159">
        <v>14500</v>
      </c>
      <c r="H6" s="159">
        <v>0</v>
      </c>
      <c r="I6" s="33">
        <f t="shared" si="0"/>
        <v>14500</v>
      </c>
      <c r="J6" s="35" t="s">
        <v>33</v>
      </c>
      <c r="K6" s="2" t="s">
        <v>17</v>
      </c>
    </row>
    <row r="7" spans="1:11" ht="30" x14ac:dyDescent="0.25">
      <c r="A7" s="2">
        <v>2022</v>
      </c>
      <c r="B7" s="10" t="s">
        <v>34</v>
      </c>
      <c r="C7" s="2" t="s">
        <v>35</v>
      </c>
      <c r="D7" s="2" t="s">
        <v>36</v>
      </c>
      <c r="E7" s="2" t="s">
        <v>14</v>
      </c>
      <c r="F7" s="2" t="s">
        <v>15</v>
      </c>
      <c r="G7" s="33">
        <v>18000</v>
      </c>
      <c r="H7" s="33">
        <v>750</v>
      </c>
      <c r="I7" s="33">
        <f t="shared" si="0"/>
        <v>18750</v>
      </c>
      <c r="J7" s="66" t="s">
        <v>37</v>
      </c>
      <c r="K7" s="2" t="s">
        <v>38</v>
      </c>
    </row>
    <row r="8" spans="1:11" ht="75" x14ac:dyDescent="0.25">
      <c r="A8" s="2">
        <v>2022</v>
      </c>
      <c r="B8" s="10" t="s">
        <v>18</v>
      </c>
      <c r="C8" s="5" t="s">
        <v>39</v>
      </c>
      <c r="D8" s="2" t="s">
        <v>40</v>
      </c>
      <c r="E8" s="2" t="s">
        <v>21</v>
      </c>
      <c r="F8" s="2" t="s">
        <v>15</v>
      </c>
      <c r="G8" s="159">
        <v>27000</v>
      </c>
      <c r="H8" s="159">
        <v>0</v>
      </c>
      <c r="I8" s="33">
        <f t="shared" si="0"/>
        <v>27000</v>
      </c>
      <c r="J8" s="77" t="s">
        <v>41</v>
      </c>
      <c r="K8" s="2" t="s">
        <v>23</v>
      </c>
    </row>
    <row r="9" spans="1:11" ht="30" x14ac:dyDescent="0.25">
      <c r="A9" s="2">
        <v>2022</v>
      </c>
      <c r="B9" s="10" t="s">
        <v>42</v>
      </c>
      <c r="C9" s="2" t="s">
        <v>43</v>
      </c>
      <c r="D9" s="2" t="s">
        <v>44</v>
      </c>
      <c r="E9" s="2" t="s">
        <v>14</v>
      </c>
      <c r="F9" s="2" t="s">
        <v>15</v>
      </c>
      <c r="G9" s="33">
        <v>40490</v>
      </c>
      <c r="H9" s="33">
        <v>13496.8</v>
      </c>
      <c r="I9" s="33">
        <f t="shared" si="0"/>
        <v>53986.8</v>
      </c>
      <c r="J9" s="111" t="s">
        <v>45</v>
      </c>
      <c r="K9" s="2" t="s">
        <v>46</v>
      </c>
    </row>
    <row r="10" spans="1:11" ht="30" x14ac:dyDescent="0.25">
      <c r="A10" s="2">
        <v>2022</v>
      </c>
      <c r="B10" s="10" t="s">
        <v>11</v>
      </c>
      <c r="C10" s="34" t="s">
        <v>47</v>
      </c>
      <c r="D10" s="2" t="s">
        <v>48</v>
      </c>
      <c r="E10" s="2" t="s">
        <v>14</v>
      </c>
      <c r="F10" s="2" t="s">
        <v>15</v>
      </c>
      <c r="G10" s="159">
        <v>53289</v>
      </c>
      <c r="H10" s="159">
        <v>0</v>
      </c>
      <c r="I10" s="33">
        <f t="shared" si="0"/>
        <v>53289</v>
      </c>
      <c r="J10" s="112" t="s">
        <v>49</v>
      </c>
      <c r="K10" s="2" t="s">
        <v>23</v>
      </c>
    </row>
    <row r="11" spans="1:11" x14ac:dyDescent="0.25">
      <c r="A11" s="2">
        <v>2022</v>
      </c>
      <c r="B11" s="10" t="s">
        <v>11</v>
      </c>
      <c r="C11" s="34" t="s">
        <v>50</v>
      </c>
      <c r="D11" s="2" t="s">
        <v>51</v>
      </c>
      <c r="E11" s="2" t="s">
        <v>26</v>
      </c>
      <c r="F11" s="2" t="s">
        <v>15</v>
      </c>
      <c r="G11" s="159">
        <v>58090.87</v>
      </c>
      <c r="H11" s="159">
        <v>0</v>
      </c>
      <c r="I11" s="33">
        <f t="shared" si="0"/>
        <v>58090.87</v>
      </c>
      <c r="J11" s="35" t="s">
        <v>52</v>
      </c>
      <c r="K11" s="2" t="s">
        <v>17</v>
      </c>
    </row>
    <row r="12" spans="1:11" x14ac:dyDescent="0.25">
      <c r="A12" s="2">
        <v>2022</v>
      </c>
      <c r="B12" s="10" t="s">
        <v>11</v>
      </c>
      <c r="C12" s="34" t="s">
        <v>53</v>
      </c>
      <c r="D12" s="2" t="s">
        <v>54</v>
      </c>
      <c r="E12" s="2"/>
      <c r="F12" s="2" t="s">
        <v>15</v>
      </c>
      <c r="G12" s="159">
        <v>64948</v>
      </c>
      <c r="H12" s="159">
        <v>0</v>
      </c>
      <c r="I12" s="33">
        <f t="shared" si="0"/>
        <v>64948</v>
      </c>
      <c r="J12" s="35" t="s">
        <v>55</v>
      </c>
      <c r="K12" s="2" t="s">
        <v>17</v>
      </c>
    </row>
    <row r="13" spans="1:11" x14ac:dyDescent="0.25">
      <c r="A13" s="2">
        <v>2022</v>
      </c>
      <c r="B13" s="10" t="s">
        <v>11</v>
      </c>
      <c r="C13" s="72" t="s">
        <v>56</v>
      </c>
      <c r="D13" s="45" t="s">
        <v>57</v>
      </c>
      <c r="E13" s="45" t="s">
        <v>58</v>
      </c>
      <c r="F13" s="45" t="s">
        <v>15</v>
      </c>
      <c r="G13" s="159">
        <v>92977.19</v>
      </c>
      <c r="H13" s="159">
        <v>0</v>
      </c>
      <c r="I13" s="33">
        <f t="shared" si="0"/>
        <v>92977.19</v>
      </c>
      <c r="J13" s="18" t="s">
        <v>59</v>
      </c>
      <c r="K13" s="2" t="s">
        <v>17</v>
      </c>
    </row>
    <row r="14" spans="1:11" ht="30" x14ac:dyDescent="0.25">
      <c r="A14" s="2">
        <v>2022</v>
      </c>
      <c r="B14" s="10" t="s">
        <v>11</v>
      </c>
      <c r="C14" s="12" t="s">
        <v>60</v>
      </c>
      <c r="D14" s="4" t="s">
        <v>61</v>
      </c>
      <c r="E14" s="2" t="s">
        <v>14</v>
      </c>
      <c r="F14" s="2" t="s">
        <v>15</v>
      </c>
      <c r="G14" s="159">
        <v>104858</v>
      </c>
      <c r="H14" s="159">
        <v>0</v>
      </c>
      <c r="I14" s="33">
        <f t="shared" si="0"/>
        <v>104858</v>
      </c>
      <c r="J14" s="113" t="s">
        <v>62</v>
      </c>
      <c r="K14" s="2" t="s">
        <v>17</v>
      </c>
    </row>
    <row r="15" spans="1:11" x14ac:dyDescent="0.25">
      <c r="A15" s="2">
        <v>2022</v>
      </c>
      <c r="B15" s="10" t="s">
        <v>42</v>
      </c>
      <c r="C15" s="4" t="s">
        <v>63</v>
      </c>
      <c r="D15" s="4" t="s">
        <v>64</v>
      </c>
      <c r="E15" s="2" t="s">
        <v>26</v>
      </c>
      <c r="F15" s="2" t="s">
        <v>15</v>
      </c>
      <c r="G15" s="33">
        <v>113220</v>
      </c>
      <c r="H15" s="33">
        <v>12580</v>
      </c>
      <c r="I15" s="33">
        <f t="shared" si="0"/>
        <v>125800</v>
      </c>
      <c r="J15" s="114"/>
      <c r="K15" s="2" t="s">
        <v>46</v>
      </c>
    </row>
    <row r="16" spans="1:11" ht="30" x14ac:dyDescent="0.25">
      <c r="A16" s="2">
        <v>2022</v>
      </c>
      <c r="B16" s="10" t="s">
        <v>65</v>
      </c>
      <c r="C16" s="19" t="s">
        <v>66</v>
      </c>
      <c r="D16" s="4" t="s">
        <v>67</v>
      </c>
      <c r="E16" s="2" t="s">
        <v>14</v>
      </c>
      <c r="F16" s="2" t="s">
        <v>15</v>
      </c>
      <c r="G16" s="33">
        <v>436526</v>
      </c>
      <c r="H16" s="33">
        <v>0</v>
      </c>
      <c r="I16" s="33">
        <f t="shared" si="0"/>
        <v>436526</v>
      </c>
      <c r="J16" s="115" t="s">
        <v>68</v>
      </c>
      <c r="K16" s="2" t="s">
        <v>69</v>
      </c>
    </row>
    <row r="17" spans="1:11" ht="75" x14ac:dyDescent="0.25">
      <c r="A17" s="2">
        <v>2022</v>
      </c>
      <c r="B17" s="10" t="s">
        <v>11</v>
      </c>
      <c r="C17" s="4" t="s">
        <v>70</v>
      </c>
      <c r="D17" s="4" t="s">
        <v>71</v>
      </c>
      <c r="E17" s="2" t="s">
        <v>58</v>
      </c>
      <c r="F17" s="2" t="s">
        <v>15</v>
      </c>
      <c r="G17" s="159">
        <v>136233.9</v>
      </c>
      <c r="H17" s="159">
        <v>0</v>
      </c>
      <c r="I17" s="33">
        <f t="shared" si="0"/>
        <v>136233.9</v>
      </c>
      <c r="J17" s="115" t="s">
        <v>72</v>
      </c>
      <c r="K17" s="2" t="s">
        <v>17</v>
      </c>
    </row>
    <row r="18" spans="1:11" ht="60" x14ac:dyDescent="0.25">
      <c r="A18" s="2">
        <v>2022</v>
      </c>
      <c r="B18" s="10" t="s">
        <v>18</v>
      </c>
      <c r="C18" s="4" t="s">
        <v>73</v>
      </c>
      <c r="D18" s="19" t="s">
        <v>29</v>
      </c>
      <c r="E18" s="2" t="s">
        <v>14</v>
      </c>
      <c r="F18" s="2" t="s">
        <v>15</v>
      </c>
      <c r="G18" s="159">
        <v>142191</v>
      </c>
      <c r="H18" s="159">
        <v>0</v>
      </c>
      <c r="I18" s="33">
        <f t="shared" si="0"/>
        <v>142191</v>
      </c>
      <c r="J18" s="116" t="s">
        <v>74</v>
      </c>
      <c r="K18" s="2" t="s">
        <v>23</v>
      </c>
    </row>
    <row r="19" spans="1:11" x14ac:dyDescent="0.25">
      <c r="A19" s="2">
        <v>2022</v>
      </c>
      <c r="B19" s="10" t="s">
        <v>18</v>
      </c>
      <c r="C19" s="4" t="s">
        <v>75</v>
      </c>
      <c r="D19" s="4" t="s">
        <v>76</v>
      </c>
      <c r="E19" s="2" t="s">
        <v>26</v>
      </c>
      <c r="F19" s="2" t="s">
        <v>15</v>
      </c>
      <c r="G19" s="159">
        <v>143000</v>
      </c>
      <c r="H19" s="159">
        <v>0</v>
      </c>
      <c r="I19" s="33">
        <f t="shared" si="0"/>
        <v>143000</v>
      </c>
      <c r="J19" s="117" t="s">
        <v>77</v>
      </c>
      <c r="K19" s="2" t="s">
        <v>23</v>
      </c>
    </row>
    <row r="20" spans="1:11" ht="52.5" customHeight="1" x14ac:dyDescent="0.25">
      <c r="A20" s="2">
        <v>2022</v>
      </c>
      <c r="B20" s="10" t="s">
        <v>42</v>
      </c>
      <c r="C20" s="4" t="s">
        <v>78</v>
      </c>
      <c r="D20" s="4" t="s">
        <v>79</v>
      </c>
      <c r="E20" s="2" t="s">
        <v>26</v>
      </c>
      <c r="F20" s="2" t="s">
        <v>15</v>
      </c>
      <c r="G20" s="33">
        <v>147895</v>
      </c>
      <c r="H20" s="33">
        <v>19650</v>
      </c>
      <c r="I20" s="33">
        <f t="shared" si="0"/>
        <v>167545</v>
      </c>
      <c r="J20" s="114"/>
      <c r="K20" s="2" t="s">
        <v>46</v>
      </c>
    </row>
    <row r="21" spans="1:11" ht="90" x14ac:dyDescent="0.25">
      <c r="A21" s="2">
        <v>2022</v>
      </c>
      <c r="B21" s="10" t="s">
        <v>42</v>
      </c>
      <c r="C21" s="20" t="s">
        <v>80</v>
      </c>
      <c r="D21" s="4" t="s">
        <v>81</v>
      </c>
      <c r="E21" s="2" t="s">
        <v>14</v>
      </c>
      <c r="F21" s="2" t="s">
        <v>15</v>
      </c>
      <c r="G21" s="33">
        <v>175000</v>
      </c>
      <c r="H21" s="33">
        <v>75000</v>
      </c>
      <c r="I21" s="33">
        <f t="shared" si="0"/>
        <v>250000</v>
      </c>
      <c r="J21" s="118" t="s">
        <v>82</v>
      </c>
      <c r="K21" s="2" t="s">
        <v>46</v>
      </c>
    </row>
    <row r="22" spans="1:11" ht="35.25" customHeight="1" x14ac:dyDescent="0.25">
      <c r="A22" s="2">
        <v>2022</v>
      </c>
      <c r="B22" s="10" t="s">
        <v>34</v>
      </c>
      <c r="C22" s="4" t="s">
        <v>83</v>
      </c>
      <c r="D22" s="4" t="s">
        <v>29</v>
      </c>
      <c r="E22" s="2" t="s">
        <v>14</v>
      </c>
      <c r="F22" s="2" t="s">
        <v>15</v>
      </c>
      <c r="G22" s="33">
        <v>187500</v>
      </c>
      <c r="H22" s="33">
        <v>62500</v>
      </c>
      <c r="I22" s="33">
        <f t="shared" si="0"/>
        <v>250000</v>
      </c>
      <c r="J22" s="119" t="s">
        <v>84</v>
      </c>
      <c r="K22" s="2" t="s">
        <v>69</v>
      </c>
    </row>
    <row r="23" spans="1:11" ht="30" x14ac:dyDescent="0.25">
      <c r="A23" s="2">
        <v>2022</v>
      </c>
      <c r="B23" s="10" t="s">
        <v>65</v>
      </c>
      <c r="C23" s="2" t="s">
        <v>85</v>
      </c>
      <c r="D23" s="2" t="s">
        <v>67</v>
      </c>
      <c r="E23" s="2" t="s">
        <v>14</v>
      </c>
      <c r="F23" s="2" t="s">
        <v>15</v>
      </c>
      <c r="G23" s="33">
        <v>837611</v>
      </c>
      <c r="H23" s="33">
        <v>0</v>
      </c>
      <c r="I23" s="33">
        <f t="shared" si="0"/>
        <v>837611</v>
      </c>
      <c r="J23" s="102" t="s">
        <v>86</v>
      </c>
      <c r="K23" s="2" t="s">
        <v>69</v>
      </c>
    </row>
    <row r="24" spans="1:11" ht="90" x14ac:dyDescent="0.25">
      <c r="A24" s="2">
        <v>2022</v>
      </c>
      <c r="B24" s="10" t="s">
        <v>42</v>
      </c>
      <c r="C24" s="2" t="s">
        <v>87</v>
      </c>
      <c r="D24" s="2" t="s">
        <v>88</v>
      </c>
      <c r="E24" s="2" t="s">
        <v>26</v>
      </c>
      <c r="F24" s="2" t="s">
        <v>15</v>
      </c>
      <c r="G24" s="33">
        <v>283000</v>
      </c>
      <c r="H24" s="33">
        <v>10000</v>
      </c>
      <c r="I24" s="33">
        <f t="shared" si="0"/>
        <v>293000</v>
      </c>
      <c r="J24" s="111" t="s">
        <v>89</v>
      </c>
      <c r="K24" s="2" t="s">
        <v>46</v>
      </c>
    </row>
    <row r="25" spans="1:11" x14ac:dyDescent="0.25">
      <c r="A25" s="2">
        <v>2022</v>
      </c>
      <c r="B25" s="10" t="s">
        <v>18</v>
      </c>
      <c r="C25" s="2" t="s">
        <v>90</v>
      </c>
      <c r="D25" s="2" t="s">
        <v>76</v>
      </c>
      <c r="E25" s="2" t="s">
        <v>26</v>
      </c>
      <c r="F25" s="2" t="s">
        <v>15</v>
      </c>
      <c r="G25" s="159">
        <v>350000</v>
      </c>
      <c r="H25" s="159">
        <v>0</v>
      </c>
      <c r="I25" s="33">
        <f t="shared" si="0"/>
        <v>350000</v>
      </c>
      <c r="J25" s="117" t="s">
        <v>91</v>
      </c>
      <c r="K25" s="2" t="s">
        <v>23</v>
      </c>
    </row>
    <row r="26" spans="1:11" x14ac:dyDescent="0.25">
      <c r="A26" s="2">
        <v>2022</v>
      </c>
      <c r="B26" s="10" t="s">
        <v>42</v>
      </c>
      <c r="C26" s="2" t="s">
        <v>92</v>
      </c>
      <c r="D26" s="2" t="s">
        <v>67</v>
      </c>
      <c r="E26" s="2" t="s">
        <v>14</v>
      </c>
      <c r="F26" s="2" t="s">
        <v>15</v>
      </c>
      <c r="G26" s="33">
        <v>783214</v>
      </c>
      <c r="H26" s="33">
        <v>0</v>
      </c>
      <c r="I26" s="33">
        <f t="shared" si="0"/>
        <v>783214</v>
      </c>
      <c r="J26" s="114"/>
      <c r="K26" s="2" t="s">
        <v>46</v>
      </c>
    </row>
    <row r="27" spans="1:11" ht="30" x14ac:dyDescent="0.25">
      <c r="A27" s="2">
        <v>2022</v>
      </c>
      <c r="B27" s="10" t="s">
        <v>34</v>
      </c>
      <c r="C27" s="2" t="s">
        <v>93</v>
      </c>
      <c r="D27" s="2" t="s">
        <v>29</v>
      </c>
      <c r="E27" s="2" t="s">
        <v>14</v>
      </c>
      <c r="F27" s="2" t="s">
        <v>15</v>
      </c>
      <c r="G27" s="33">
        <v>990000</v>
      </c>
      <c r="H27" s="33">
        <v>306000</v>
      </c>
      <c r="I27" s="33">
        <f t="shared" si="0"/>
        <v>1296000</v>
      </c>
      <c r="J27" s="119" t="s">
        <v>94</v>
      </c>
      <c r="K27" s="2" t="s">
        <v>46</v>
      </c>
    </row>
    <row r="28" spans="1:11" x14ac:dyDescent="0.25">
      <c r="A28" s="2">
        <v>2022</v>
      </c>
      <c r="B28" s="10" t="s">
        <v>42</v>
      </c>
      <c r="C28" s="2" t="s">
        <v>95</v>
      </c>
      <c r="D28" s="45" t="s">
        <v>96</v>
      </c>
      <c r="E28" s="2" t="s">
        <v>14</v>
      </c>
      <c r="F28" s="2" t="s">
        <v>15</v>
      </c>
      <c r="G28" s="33">
        <v>1000000</v>
      </c>
      <c r="H28" s="33">
        <v>600000</v>
      </c>
      <c r="I28" s="33">
        <f t="shared" si="0"/>
        <v>1600000</v>
      </c>
      <c r="J28" s="18" t="s">
        <v>97</v>
      </c>
      <c r="K28" s="2" t="s">
        <v>46</v>
      </c>
    </row>
    <row r="29" spans="1:11" x14ac:dyDescent="0.25">
      <c r="A29" s="2">
        <v>2022</v>
      </c>
      <c r="B29" s="10" t="s">
        <v>42</v>
      </c>
      <c r="C29" s="4" t="s">
        <v>98</v>
      </c>
      <c r="D29" s="4" t="s">
        <v>99</v>
      </c>
      <c r="E29" s="2" t="s">
        <v>26</v>
      </c>
      <c r="F29" s="2" t="s">
        <v>15</v>
      </c>
      <c r="G29" s="33">
        <v>1329008</v>
      </c>
      <c r="H29" s="33">
        <v>276268</v>
      </c>
      <c r="I29" s="33">
        <f t="shared" si="0"/>
        <v>1605276</v>
      </c>
      <c r="J29" s="114"/>
      <c r="K29" s="2" t="s">
        <v>46</v>
      </c>
    </row>
    <row r="30" spans="1:11" x14ac:dyDescent="0.25">
      <c r="A30" s="2">
        <v>2022</v>
      </c>
      <c r="B30" s="10" t="s">
        <v>42</v>
      </c>
      <c r="C30" s="4" t="s">
        <v>100</v>
      </c>
      <c r="D30" s="4" t="s">
        <v>101</v>
      </c>
      <c r="E30" s="2" t="s">
        <v>58</v>
      </c>
      <c r="F30" s="2" t="s">
        <v>15</v>
      </c>
      <c r="G30" s="33">
        <v>1669565</v>
      </c>
      <c r="H30" s="33">
        <v>0</v>
      </c>
      <c r="I30" s="33">
        <f t="shared" si="0"/>
        <v>1669565</v>
      </c>
      <c r="J30" s="18"/>
      <c r="K30" s="2" t="s">
        <v>46</v>
      </c>
    </row>
    <row r="31" spans="1:11" x14ac:dyDescent="0.25">
      <c r="A31" s="2">
        <v>2022</v>
      </c>
      <c r="B31" s="10" t="s">
        <v>102</v>
      </c>
      <c r="C31" s="4" t="s">
        <v>103</v>
      </c>
      <c r="D31" s="4" t="s">
        <v>104</v>
      </c>
      <c r="E31" s="2" t="s">
        <v>14</v>
      </c>
      <c r="F31" s="2" t="s">
        <v>15</v>
      </c>
      <c r="G31" s="33">
        <v>2000000</v>
      </c>
      <c r="H31" s="33">
        <v>5526964.8399999999</v>
      </c>
      <c r="I31" s="33">
        <f t="shared" si="0"/>
        <v>7526964.8399999999</v>
      </c>
      <c r="J31" s="102" t="s">
        <v>105</v>
      </c>
      <c r="K31" s="2" t="s">
        <v>46</v>
      </c>
    </row>
    <row r="32" spans="1:11" x14ac:dyDescent="0.25">
      <c r="A32" s="2">
        <v>2022</v>
      </c>
      <c r="B32" s="10" t="s">
        <v>42</v>
      </c>
      <c r="C32" s="4" t="s">
        <v>106</v>
      </c>
      <c r="D32" s="4" t="s">
        <v>88</v>
      </c>
      <c r="E32" s="2" t="s">
        <v>26</v>
      </c>
      <c r="F32" s="2" t="s">
        <v>15</v>
      </c>
      <c r="G32" s="33">
        <v>2375653</v>
      </c>
      <c r="H32" s="33">
        <v>0</v>
      </c>
      <c r="I32" s="33">
        <f t="shared" si="0"/>
        <v>2375653</v>
      </c>
      <c r="J32" s="114"/>
      <c r="K32" s="2" t="s">
        <v>23</v>
      </c>
    </row>
    <row r="33" spans="1:11" x14ac:dyDescent="0.25">
      <c r="A33" s="2">
        <v>2022</v>
      </c>
      <c r="B33" s="10" t="s">
        <v>107</v>
      </c>
      <c r="C33" s="74" t="s">
        <v>108</v>
      </c>
      <c r="D33" s="4" t="s">
        <v>109</v>
      </c>
      <c r="E33" s="2" t="s">
        <v>14</v>
      </c>
      <c r="F33" s="2" t="s">
        <v>15</v>
      </c>
      <c r="G33" s="160">
        <v>3481385</v>
      </c>
      <c r="H33" s="33">
        <v>0</v>
      </c>
      <c r="I33" s="33">
        <f t="shared" si="0"/>
        <v>3481385</v>
      </c>
      <c r="J33" s="120" t="s">
        <v>110</v>
      </c>
      <c r="K33" s="2" t="s">
        <v>46</v>
      </c>
    </row>
    <row r="34" spans="1:11" ht="45" x14ac:dyDescent="0.25">
      <c r="A34" s="2">
        <v>2022</v>
      </c>
      <c r="B34" s="10" t="s">
        <v>11</v>
      </c>
      <c r="C34" s="105" t="s">
        <v>111</v>
      </c>
      <c r="D34" s="20" t="s">
        <v>112</v>
      </c>
      <c r="E34" s="2" t="s">
        <v>26</v>
      </c>
      <c r="F34" s="2" t="s">
        <v>15</v>
      </c>
      <c r="G34" s="42">
        <v>150000</v>
      </c>
      <c r="H34" s="41">
        <v>0</v>
      </c>
      <c r="I34" s="33">
        <f t="shared" si="0"/>
        <v>150000</v>
      </c>
      <c r="J34" s="76" t="s">
        <v>113</v>
      </c>
      <c r="K34" s="2" t="s">
        <v>17</v>
      </c>
    </row>
    <row r="35" spans="1:11" ht="30" x14ac:dyDescent="0.25">
      <c r="A35" s="2">
        <v>2022</v>
      </c>
      <c r="B35" s="10" t="s">
        <v>11</v>
      </c>
      <c r="C35" s="178" t="s">
        <v>114</v>
      </c>
      <c r="D35" s="106" t="s">
        <v>115</v>
      </c>
      <c r="E35" s="2" t="s">
        <v>26</v>
      </c>
      <c r="F35" s="2" t="s">
        <v>15</v>
      </c>
      <c r="G35" s="107">
        <v>52450</v>
      </c>
      <c r="H35" s="108">
        <v>0</v>
      </c>
      <c r="I35" s="33">
        <f t="shared" si="0"/>
        <v>52450</v>
      </c>
      <c r="J35" s="76" t="s">
        <v>116</v>
      </c>
      <c r="K35" s="2" t="s">
        <v>17</v>
      </c>
    </row>
    <row r="36" spans="1:11" ht="120" x14ac:dyDescent="0.25">
      <c r="A36" s="2">
        <v>2023</v>
      </c>
      <c r="B36" s="10" t="s">
        <v>102</v>
      </c>
      <c r="C36" s="4" t="s">
        <v>117</v>
      </c>
      <c r="D36" s="15" t="s">
        <v>118</v>
      </c>
      <c r="E36" s="2" t="s">
        <v>58</v>
      </c>
      <c r="F36" s="2" t="s">
        <v>15</v>
      </c>
      <c r="G36" s="33">
        <v>10000</v>
      </c>
      <c r="H36" s="33">
        <v>16500</v>
      </c>
      <c r="I36" s="33">
        <f t="shared" si="0"/>
        <v>26500</v>
      </c>
      <c r="J36" s="102" t="s">
        <v>119</v>
      </c>
      <c r="K36" s="2" t="s">
        <v>23</v>
      </c>
    </row>
    <row r="37" spans="1:11" x14ac:dyDescent="0.25">
      <c r="A37" s="2">
        <v>2023</v>
      </c>
      <c r="B37" s="10" t="s">
        <v>120</v>
      </c>
      <c r="C37" s="4" t="s">
        <v>121</v>
      </c>
      <c r="D37" s="4" t="s">
        <v>122</v>
      </c>
      <c r="E37" s="2" t="s">
        <v>26</v>
      </c>
      <c r="F37" s="2" t="s">
        <v>15</v>
      </c>
      <c r="G37" s="33">
        <v>13600</v>
      </c>
      <c r="H37" s="33">
        <v>0</v>
      </c>
      <c r="I37" s="33">
        <f t="shared" si="0"/>
        <v>13600</v>
      </c>
      <c r="J37" s="18" t="s">
        <v>123</v>
      </c>
      <c r="K37" s="2" t="s">
        <v>17</v>
      </c>
    </row>
    <row r="38" spans="1:11" x14ac:dyDescent="0.25">
      <c r="A38" s="2">
        <v>2023</v>
      </c>
      <c r="B38" s="10" t="s">
        <v>102</v>
      </c>
      <c r="C38" s="4" t="s">
        <v>124</v>
      </c>
      <c r="D38" s="4" t="s">
        <v>125</v>
      </c>
      <c r="E38" s="2" t="s">
        <v>26</v>
      </c>
      <c r="F38" s="2" t="s">
        <v>15</v>
      </c>
      <c r="G38" s="33">
        <v>17218</v>
      </c>
      <c r="H38" s="33">
        <v>7782</v>
      </c>
      <c r="I38" s="33">
        <f t="shared" si="0"/>
        <v>25000</v>
      </c>
      <c r="J38" s="121" t="s">
        <v>126</v>
      </c>
      <c r="K38" s="2" t="s">
        <v>23</v>
      </c>
    </row>
    <row r="39" spans="1:11" ht="30" x14ac:dyDescent="0.25">
      <c r="A39" s="2">
        <v>2023</v>
      </c>
      <c r="B39" s="21" t="s">
        <v>18</v>
      </c>
      <c r="C39" s="102" t="s">
        <v>127</v>
      </c>
      <c r="D39" s="2" t="s">
        <v>128</v>
      </c>
      <c r="E39" s="2" t="s">
        <v>14</v>
      </c>
      <c r="F39" s="21" t="s">
        <v>15</v>
      </c>
      <c r="G39" s="33">
        <v>23500</v>
      </c>
      <c r="H39" s="33">
        <v>0</v>
      </c>
      <c r="I39" s="161">
        <f t="shared" si="0"/>
        <v>23500</v>
      </c>
      <c r="J39" s="18" t="s">
        <v>129</v>
      </c>
      <c r="K39" s="2" t="s">
        <v>23</v>
      </c>
    </row>
    <row r="40" spans="1:11" x14ac:dyDescent="0.25">
      <c r="A40" s="2">
        <v>2023</v>
      </c>
      <c r="B40" s="21" t="s">
        <v>102</v>
      </c>
      <c r="C40" s="18" t="s">
        <v>130</v>
      </c>
      <c r="D40" s="2" t="s">
        <v>131</v>
      </c>
      <c r="E40" s="2" t="s">
        <v>26</v>
      </c>
      <c r="F40" s="21" t="s">
        <v>15</v>
      </c>
      <c r="G40" s="33">
        <v>25227</v>
      </c>
      <c r="H40" s="33">
        <v>0</v>
      </c>
      <c r="I40" s="161">
        <f t="shared" si="0"/>
        <v>25227</v>
      </c>
      <c r="J40" s="18" t="s">
        <v>132</v>
      </c>
      <c r="K40" s="2" t="s">
        <v>23</v>
      </c>
    </row>
    <row r="41" spans="1:11" x14ac:dyDescent="0.25">
      <c r="A41" s="2">
        <v>2023</v>
      </c>
      <c r="B41" s="21" t="s">
        <v>18</v>
      </c>
      <c r="C41" s="18" t="s">
        <v>133</v>
      </c>
      <c r="D41" s="2" t="s">
        <v>134</v>
      </c>
      <c r="E41" s="2" t="s">
        <v>26</v>
      </c>
      <c r="F41" s="21" t="s">
        <v>15</v>
      </c>
      <c r="G41" s="33">
        <v>40000</v>
      </c>
      <c r="H41" s="33">
        <v>7000</v>
      </c>
      <c r="I41" s="161">
        <f t="shared" si="0"/>
        <v>47000</v>
      </c>
      <c r="J41" s="18" t="s">
        <v>135</v>
      </c>
      <c r="K41" s="2" t="s">
        <v>23</v>
      </c>
    </row>
    <row r="42" spans="1:11" ht="75" x14ac:dyDescent="0.25">
      <c r="A42" s="2">
        <v>2023</v>
      </c>
      <c r="B42" s="21" t="s">
        <v>11</v>
      </c>
      <c r="C42" s="18" t="s">
        <v>136</v>
      </c>
      <c r="D42" s="2" t="s">
        <v>137</v>
      </c>
      <c r="E42" s="2" t="s">
        <v>26</v>
      </c>
      <c r="F42" s="104" t="s">
        <v>15</v>
      </c>
      <c r="G42" s="33">
        <v>40000</v>
      </c>
      <c r="H42" s="33">
        <v>7985.52</v>
      </c>
      <c r="I42" s="161">
        <f t="shared" si="0"/>
        <v>47985.520000000004</v>
      </c>
      <c r="J42" s="102" t="s">
        <v>138</v>
      </c>
      <c r="K42" s="2" t="s">
        <v>17</v>
      </c>
    </row>
    <row r="43" spans="1:11" x14ac:dyDescent="0.25">
      <c r="A43" s="2">
        <v>2023</v>
      </c>
      <c r="B43" s="21" t="s">
        <v>11</v>
      </c>
      <c r="C43" s="35" t="s">
        <v>50</v>
      </c>
      <c r="D43" s="2" t="s">
        <v>51</v>
      </c>
      <c r="E43" s="2" t="s">
        <v>26</v>
      </c>
      <c r="F43" s="21" t="s">
        <v>15</v>
      </c>
      <c r="G43" s="33">
        <v>43156.97</v>
      </c>
      <c r="H43" s="33">
        <v>0</v>
      </c>
      <c r="I43" s="161">
        <f t="shared" si="0"/>
        <v>43156.97</v>
      </c>
      <c r="J43" s="35" t="s">
        <v>52</v>
      </c>
      <c r="K43" s="2" t="s">
        <v>17</v>
      </c>
    </row>
    <row r="44" spans="1:11" ht="30" x14ac:dyDescent="0.25">
      <c r="A44" s="2">
        <v>2023</v>
      </c>
      <c r="B44" s="21" t="s">
        <v>11</v>
      </c>
      <c r="C44" s="73" t="s">
        <v>139</v>
      </c>
      <c r="D44" s="2" t="s">
        <v>115</v>
      </c>
      <c r="E44" s="2" t="s">
        <v>26</v>
      </c>
      <c r="F44" s="21" t="s">
        <v>15</v>
      </c>
      <c r="G44" s="33">
        <v>52450</v>
      </c>
      <c r="H44" s="33">
        <v>0</v>
      </c>
      <c r="I44" s="161">
        <f t="shared" si="0"/>
        <v>52450</v>
      </c>
      <c r="J44" s="112" t="s">
        <v>116</v>
      </c>
      <c r="K44" s="2" t="s">
        <v>17</v>
      </c>
    </row>
    <row r="45" spans="1:11" ht="30" x14ac:dyDescent="0.25">
      <c r="A45" s="2">
        <v>2023</v>
      </c>
      <c r="B45" s="10" t="s">
        <v>11</v>
      </c>
      <c r="C45" s="12" t="s">
        <v>140</v>
      </c>
      <c r="D45" s="4" t="s">
        <v>141</v>
      </c>
      <c r="E45" s="4" t="s">
        <v>26</v>
      </c>
      <c r="F45" s="2" t="s">
        <v>15</v>
      </c>
      <c r="G45" s="162">
        <v>101272.56</v>
      </c>
      <c r="H45" s="162">
        <v>0</v>
      </c>
      <c r="I45" s="33">
        <f t="shared" si="0"/>
        <v>101272.56</v>
      </c>
      <c r="J45" s="113" t="s">
        <v>142</v>
      </c>
      <c r="K45" s="2" t="s">
        <v>17</v>
      </c>
    </row>
    <row r="46" spans="1:11" ht="30" x14ac:dyDescent="0.25">
      <c r="A46" s="2">
        <v>2023</v>
      </c>
      <c r="B46" s="10" t="s">
        <v>11</v>
      </c>
      <c r="C46" s="12" t="s">
        <v>53</v>
      </c>
      <c r="D46" t="s">
        <v>54</v>
      </c>
      <c r="E46" s="4" t="s">
        <v>26</v>
      </c>
      <c r="F46" s="2" t="s">
        <v>15</v>
      </c>
      <c r="G46" s="163">
        <v>126185</v>
      </c>
      <c r="H46" s="163">
        <v>0</v>
      </c>
      <c r="I46" s="33">
        <f t="shared" si="0"/>
        <v>126185</v>
      </c>
      <c r="J46" s="113" t="s">
        <v>143</v>
      </c>
      <c r="K46" s="2" t="s">
        <v>17</v>
      </c>
    </row>
    <row r="47" spans="1:11" ht="45" x14ac:dyDescent="0.25">
      <c r="A47" s="2">
        <v>2023</v>
      </c>
      <c r="B47" s="10" t="s">
        <v>11</v>
      </c>
      <c r="C47" s="14" t="s">
        <v>144</v>
      </c>
      <c r="D47" s="13"/>
      <c r="E47" s="4" t="s">
        <v>26</v>
      </c>
      <c r="F47" s="9" t="s">
        <v>15</v>
      </c>
      <c r="G47" s="163">
        <v>139203</v>
      </c>
      <c r="H47" s="163">
        <v>0</v>
      </c>
      <c r="I47" s="164">
        <f t="shared" si="0"/>
        <v>139203</v>
      </c>
      <c r="J47" s="122" t="s">
        <v>145</v>
      </c>
      <c r="K47" s="2" t="s">
        <v>17</v>
      </c>
    </row>
    <row r="48" spans="1:11" ht="30" x14ac:dyDescent="0.25">
      <c r="A48" s="2">
        <v>2023</v>
      </c>
      <c r="B48" s="21" t="s">
        <v>11</v>
      </c>
      <c r="C48" s="178" t="s">
        <v>146</v>
      </c>
      <c r="D48" s="4" t="s">
        <v>61</v>
      </c>
      <c r="E48" s="4" t="s">
        <v>14</v>
      </c>
      <c r="F48" s="2" t="s">
        <v>15</v>
      </c>
      <c r="G48" s="165">
        <v>140873</v>
      </c>
      <c r="H48" s="165">
        <v>0</v>
      </c>
      <c r="I48" s="75">
        <f t="shared" si="0"/>
        <v>140873</v>
      </c>
      <c r="J48" s="112" t="s">
        <v>62</v>
      </c>
      <c r="K48" s="2" t="s">
        <v>17</v>
      </c>
    </row>
    <row r="49" spans="1:11" ht="30" x14ac:dyDescent="0.25">
      <c r="A49" s="2">
        <v>2023</v>
      </c>
      <c r="B49" s="21" t="s">
        <v>42</v>
      </c>
      <c r="C49" s="19" t="s">
        <v>147</v>
      </c>
      <c r="D49" s="19" t="s">
        <v>148</v>
      </c>
      <c r="E49" s="4" t="s">
        <v>14</v>
      </c>
      <c r="F49" s="2" t="s">
        <v>15</v>
      </c>
      <c r="G49" s="165">
        <v>147850</v>
      </c>
      <c r="H49" s="165">
        <v>19650</v>
      </c>
      <c r="I49" s="75">
        <v>167500</v>
      </c>
      <c r="J49" s="123" t="s">
        <v>149</v>
      </c>
      <c r="K49" s="2" t="s">
        <v>46</v>
      </c>
    </row>
    <row r="50" spans="1:11" ht="75" x14ac:dyDescent="0.25">
      <c r="A50" s="2">
        <v>2023</v>
      </c>
      <c r="B50" s="21" t="s">
        <v>11</v>
      </c>
      <c r="C50" s="13" t="s">
        <v>150</v>
      </c>
      <c r="D50" s="13" t="s">
        <v>151</v>
      </c>
      <c r="E50" s="4" t="s">
        <v>26</v>
      </c>
      <c r="F50" s="2" t="s">
        <v>15</v>
      </c>
      <c r="G50" s="165">
        <v>150000</v>
      </c>
      <c r="H50" s="165">
        <v>0</v>
      </c>
      <c r="I50" s="75">
        <f>G50+H50</f>
        <v>150000</v>
      </c>
      <c r="J50" s="124" t="s">
        <v>152</v>
      </c>
      <c r="K50" s="2" t="s">
        <v>17</v>
      </c>
    </row>
    <row r="51" spans="1:11" x14ac:dyDescent="0.25">
      <c r="A51" s="2">
        <v>2023</v>
      </c>
      <c r="B51" s="21" t="s">
        <v>42</v>
      </c>
      <c r="C51" s="4" t="s">
        <v>153</v>
      </c>
      <c r="D51" s="4" t="s">
        <v>154</v>
      </c>
      <c r="E51" s="4" t="s">
        <v>14</v>
      </c>
      <c r="F51" s="2" t="s">
        <v>15</v>
      </c>
      <c r="G51" s="165">
        <v>200000</v>
      </c>
      <c r="H51" s="165">
        <v>50000</v>
      </c>
      <c r="I51" s="33">
        <v>250000</v>
      </c>
      <c r="J51" s="125" t="s">
        <v>155</v>
      </c>
      <c r="K51" s="2" t="s">
        <v>46</v>
      </c>
    </row>
    <row r="52" spans="1:11" x14ac:dyDescent="0.25">
      <c r="A52" s="2">
        <v>2023</v>
      </c>
      <c r="B52" s="21" t="s">
        <v>11</v>
      </c>
      <c r="C52" s="37" t="s">
        <v>156</v>
      </c>
      <c r="D52" s="4" t="s">
        <v>157</v>
      </c>
      <c r="E52" s="4" t="s">
        <v>26</v>
      </c>
      <c r="F52" s="2" t="s">
        <v>15</v>
      </c>
      <c r="G52" s="33">
        <v>287319</v>
      </c>
      <c r="H52" s="165">
        <v>0</v>
      </c>
      <c r="I52" s="33">
        <f t="shared" ref="I52:I58" si="1">G52+H52</f>
        <v>287319</v>
      </c>
      <c r="J52" s="35" t="s">
        <v>158</v>
      </c>
      <c r="K52" s="2" t="s">
        <v>17</v>
      </c>
    </row>
    <row r="53" spans="1:11" ht="45" x14ac:dyDescent="0.25">
      <c r="A53" s="2">
        <v>2023</v>
      </c>
      <c r="B53" s="21" t="s">
        <v>65</v>
      </c>
      <c r="C53" s="4" t="s">
        <v>159</v>
      </c>
      <c r="D53" s="2" t="s">
        <v>160</v>
      </c>
      <c r="E53" s="2" t="s">
        <v>26</v>
      </c>
      <c r="F53" s="2" t="s">
        <v>15</v>
      </c>
      <c r="G53" s="165">
        <v>135000</v>
      </c>
      <c r="H53" s="165">
        <v>612000</v>
      </c>
      <c r="I53" s="33">
        <f t="shared" si="1"/>
        <v>747000</v>
      </c>
      <c r="J53" s="102" t="s">
        <v>161</v>
      </c>
      <c r="K53" s="2" t="s">
        <v>69</v>
      </c>
    </row>
    <row r="54" spans="1:11" ht="30" x14ac:dyDescent="0.25">
      <c r="A54" s="2">
        <v>2023</v>
      </c>
      <c r="B54" s="21" t="s">
        <v>65</v>
      </c>
      <c r="C54" s="71" t="s">
        <v>162</v>
      </c>
      <c r="D54" s="2" t="s">
        <v>160</v>
      </c>
      <c r="E54" s="2" t="s">
        <v>26</v>
      </c>
      <c r="F54" s="2" t="s">
        <v>15</v>
      </c>
      <c r="G54" s="165">
        <v>210000</v>
      </c>
      <c r="H54" s="165">
        <v>0</v>
      </c>
      <c r="I54" s="33">
        <f t="shared" si="1"/>
        <v>210000</v>
      </c>
      <c r="J54" s="102" t="s">
        <v>163</v>
      </c>
      <c r="K54" s="2" t="s">
        <v>69</v>
      </c>
    </row>
    <row r="55" spans="1:11" ht="30" x14ac:dyDescent="0.25">
      <c r="A55" s="2">
        <v>2023</v>
      </c>
      <c r="B55" s="26" t="s">
        <v>65</v>
      </c>
      <c r="C55" s="1" t="s">
        <v>66</v>
      </c>
      <c r="D55" s="9" t="s">
        <v>67</v>
      </c>
      <c r="E55" s="9" t="s">
        <v>14</v>
      </c>
      <c r="F55" s="9" t="s">
        <v>15</v>
      </c>
      <c r="G55" s="166">
        <v>434257</v>
      </c>
      <c r="H55" s="167">
        <v>0</v>
      </c>
      <c r="I55" s="166">
        <f t="shared" si="1"/>
        <v>434257</v>
      </c>
      <c r="J55" s="126" t="s">
        <v>68</v>
      </c>
      <c r="K55" s="2" t="s">
        <v>69</v>
      </c>
    </row>
    <row r="56" spans="1:11" ht="45" x14ac:dyDescent="0.25">
      <c r="A56" s="18">
        <v>2023</v>
      </c>
      <c r="B56" s="2" t="s">
        <v>65</v>
      </c>
      <c r="C56" s="5" t="s">
        <v>164</v>
      </c>
      <c r="D56" s="2" t="s">
        <v>160</v>
      </c>
      <c r="E56" s="2" t="s">
        <v>26</v>
      </c>
      <c r="F56" s="2" t="s">
        <v>15</v>
      </c>
      <c r="G56" s="33">
        <v>510000</v>
      </c>
      <c r="H56" s="33">
        <v>0</v>
      </c>
      <c r="I56" s="33">
        <f t="shared" si="1"/>
        <v>510000</v>
      </c>
      <c r="J56" s="102" t="s">
        <v>165</v>
      </c>
      <c r="K56" s="2" t="s">
        <v>69</v>
      </c>
    </row>
    <row r="57" spans="1:11" ht="30" x14ac:dyDescent="0.25">
      <c r="A57" s="2">
        <v>2023</v>
      </c>
      <c r="B57" s="27" t="s">
        <v>65</v>
      </c>
      <c r="C57" s="7" t="s">
        <v>85</v>
      </c>
      <c r="D57" s="7" t="s">
        <v>67</v>
      </c>
      <c r="E57" s="7" t="s">
        <v>14</v>
      </c>
      <c r="F57" s="7" t="s">
        <v>15</v>
      </c>
      <c r="G57" s="168">
        <v>840000</v>
      </c>
      <c r="H57" s="168">
        <v>0</v>
      </c>
      <c r="I57" s="168">
        <f t="shared" si="1"/>
        <v>840000</v>
      </c>
      <c r="J57" s="102" t="s">
        <v>86</v>
      </c>
      <c r="K57" s="2" t="s">
        <v>69</v>
      </c>
    </row>
    <row r="58" spans="1:11" x14ac:dyDescent="0.25">
      <c r="A58" s="9">
        <v>2023</v>
      </c>
      <c r="B58" s="21" t="s">
        <v>102</v>
      </c>
      <c r="C58" s="4" t="s">
        <v>166</v>
      </c>
      <c r="D58" s="2" t="s">
        <v>167</v>
      </c>
      <c r="E58" s="2" t="s">
        <v>14</v>
      </c>
      <c r="F58" s="2" t="s">
        <v>15</v>
      </c>
      <c r="G58" s="33">
        <v>1108340</v>
      </c>
      <c r="H58" s="33">
        <v>170878.4</v>
      </c>
      <c r="I58" s="33">
        <f t="shared" si="1"/>
        <v>1279218.3999999999</v>
      </c>
      <c r="J58" s="18" t="s">
        <v>168</v>
      </c>
      <c r="K58" s="2" t="s">
        <v>46</v>
      </c>
    </row>
    <row r="59" spans="1:11" ht="45" x14ac:dyDescent="0.25">
      <c r="A59" s="9">
        <v>2023</v>
      </c>
      <c r="B59" s="21" t="s">
        <v>42</v>
      </c>
      <c r="C59" s="83" t="s">
        <v>169</v>
      </c>
      <c r="D59" s="2" t="s">
        <v>170</v>
      </c>
      <c r="E59" s="2" t="s">
        <v>14</v>
      </c>
      <c r="F59" s="2" t="s">
        <v>15</v>
      </c>
      <c r="G59" s="158">
        <v>1382150</v>
      </c>
      <c r="H59" s="33">
        <v>0</v>
      </c>
      <c r="I59" s="75">
        <f>G59</f>
        <v>1382150</v>
      </c>
      <c r="J59" s="102" t="s">
        <v>171</v>
      </c>
      <c r="K59" s="2" t="s">
        <v>17</v>
      </c>
    </row>
    <row r="60" spans="1:11" x14ac:dyDescent="0.25">
      <c r="A60" s="9">
        <v>2023</v>
      </c>
      <c r="B60" s="21" t="s">
        <v>107</v>
      </c>
      <c r="C60" s="18" t="s">
        <v>172</v>
      </c>
      <c r="D60" s="2" t="s">
        <v>109</v>
      </c>
      <c r="E60" s="2" t="s">
        <v>14</v>
      </c>
      <c r="F60" s="2" t="s">
        <v>15</v>
      </c>
      <c r="G60" s="158">
        <v>3562789</v>
      </c>
      <c r="H60" s="33">
        <v>0</v>
      </c>
      <c r="I60" s="75">
        <f t="shared" ref="I60:I67" si="2">G60+H60</f>
        <v>3562789</v>
      </c>
      <c r="J60" s="18" t="s">
        <v>173</v>
      </c>
      <c r="K60" s="2" t="s">
        <v>46</v>
      </c>
    </row>
    <row r="61" spans="1:11" ht="30" x14ac:dyDescent="0.25">
      <c r="A61" s="9">
        <v>2023</v>
      </c>
      <c r="B61" s="21" t="s">
        <v>11</v>
      </c>
      <c r="C61" s="18" t="s">
        <v>174</v>
      </c>
      <c r="D61" s="2" t="s">
        <v>48</v>
      </c>
      <c r="E61" s="2" t="s">
        <v>26</v>
      </c>
      <c r="F61" s="2" t="s">
        <v>15</v>
      </c>
      <c r="G61" s="158">
        <v>122008</v>
      </c>
      <c r="H61" s="33">
        <v>0</v>
      </c>
      <c r="I61" s="169">
        <f t="shared" si="2"/>
        <v>122008</v>
      </c>
      <c r="J61" s="127" t="s">
        <v>175</v>
      </c>
      <c r="K61" s="2" t="s">
        <v>17</v>
      </c>
    </row>
    <row r="62" spans="1:11" x14ac:dyDescent="0.25">
      <c r="A62" s="9">
        <v>2023</v>
      </c>
      <c r="B62" s="21" t="s">
        <v>11</v>
      </c>
      <c r="C62" s="18" t="s">
        <v>176</v>
      </c>
      <c r="D62" s="45" t="s">
        <v>141</v>
      </c>
      <c r="E62" s="2" t="s">
        <v>26</v>
      </c>
      <c r="F62" s="9" t="s">
        <v>15</v>
      </c>
      <c r="G62" s="158">
        <v>119139.72</v>
      </c>
      <c r="H62" s="75">
        <v>0</v>
      </c>
      <c r="I62" s="33">
        <f t="shared" si="2"/>
        <v>119139.72</v>
      </c>
      <c r="J62" s="128" t="s">
        <v>142</v>
      </c>
      <c r="K62" s="2" t="s">
        <v>17</v>
      </c>
    </row>
    <row r="63" spans="1:11" ht="30" x14ac:dyDescent="0.25">
      <c r="A63" s="9">
        <v>2023</v>
      </c>
      <c r="B63" s="2" t="s">
        <v>11</v>
      </c>
      <c r="C63" s="2" t="s">
        <v>31</v>
      </c>
      <c r="D63" s="45" t="s">
        <v>32</v>
      </c>
      <c r="E63" s="2" t="s">
        <v>26</v>
      </c>
      <c r="F63" s="2" t="s">
        <v>15</v>
      </c>
      <c r="G63" s="158">
        <v>25000</v>
      </c>
      <c r="H63" s="75">
        <v>0</v>
      </c>
      <c r="I63" s="89">
        <f t="shared" si="2"/>
        <v>25000</v>
      </c>
      <c r="J63" s="102" t="s">
        <v>177</v>
      </c>
      <c r="K63" s="2" t="s">
        <v>17</v>
      </c>
    </row>
    <row r="64" spans="1:11" ht="30" x14ac:dyDescent="0.25">
      <c r="A64" s="9">
        <v>2023</v>
      </c>
      <c r="B64" s="2" t="s">
        <v>11</v>
      </c>
      <c r="C64" s="2" t="s">
        <v>178</v>
      </c>
      <c r="D64" s="45" t="s">
        <v>61</v>
      </c>
      <c r="E64" s="2" t="s">
        <v>26</v>
      </c>
      <c r="F64" s="2" t="s">
        <v>15</v>
      </c>
      <c r="G64" s="158">
        <v>105864</v>
      </c>
      <c r="H64" s="75">
        <v>0</v>
      </c>
      <c r="I64" s="75">
        <f t="shared" si="2"/>
        <v>105864</v>
      </c>
      <c r="J64" s="129" t="s">
        <v>62</v>
      </c>
      <c r="K64" s="2" t="s">
        <v>17</v>
      </c>
    </row>
    <row r="65" spans="1:11" ht="30" x14ac:dyDescent="0.25">
      <c r="A65" s="9">
        <v>2023</v>
      </c>
      <c r="B65" s="2" t="s">
        <v>11</v>
      </c>
      <c r="C65" s="179" t="s">
        <v>146</v>
      </c>
      <c r="D65" s="90" t="s">
        <v>61</v>
      </c>
      <c r="E65" s="2" t="s">
        <v>14</v>
      </c>
      <c r="F65" s="2" t="s">
        <v>15</v>
      </c>
      <c r="G65" s="87">
        <v>140873</v>
      </c>
      <c r="H65" s="88">
        <v>0</v>
      </c>
      <c r="I65" s="75">
        <f t="shared" si="2"/>
        <v>140873</v>
      </c>
      <c r="J65" s="76" t="s">
        <v>62</v>
      </c>
      <c r="K65" s="2" t="s">
        <v>17</v>
      </c>
    </row>
    <row r="66" spans="1:11" x14ac:dyDescent="0.25">
      <c r="A66" s="9">
        <v>2023</v>
      </c>
      <c r="B66" s="2" t="s">
        <v>11</v>
      </c>
      <c r="C66" s="40" t="s">
        <v>179</v>
      </c>
      <c r="D66" s="90" t="s">
        <v>25</v>
      </c>
      <c r="E66" s="2" t="s">
        <v>26</v>
      </c>
      <c r="F66" s="2" t="s">
        <v>15</v>
      </c>
      <c r="G66" s="87">
        <v>9346</v>
      </c>
      <c r="H66" s="88">
        <v>0</v>
      </c>
      <c r="I66" s="75">
        <f t="shared" si="2"/>
        <v>9346</v>
      </c>
      <c r="J66" s="76" t="s">
        <v>27</v>
      </c>
      <c r="K66" s="2" t="s">
        <v>17</v>
      </c>
    </row>
    <row r="67" spans="1:11" x14ac:dyDescent="0.25">
      <c r="A67" s="2">
        <v>2023</v>
      </c>
      <c r="B67" s="10" t="s">
        <v>42</v>
      </c>
      <c r="C67" s="2" t="s">
        <v>180</v>
      </c>
      <c r="D67" s="45" t="s">
        <v>181</v>
      </c>
      <c r="E67" s="2" t="s">
        <v>14</v>
      </c>
      <c r="F67" s="2" t="s">
        <v>15</v>
      </c>
      <c r="G67" s="158">
        <v>200000</v>
      </c>
      <c r="H67" s="75">
        <v>50000</v>
      </c>
      <c r="I67" s="75">
        <f t="shared" si="2"/>
        <v>250000</v>
      </c>
      <c r="J67" s="18" t="s">
        <v>182</v>
      </c>
      <c r="K67" s="2" t="s">
        <v>46</v>
      </c>
    </row>
    <row r="69" spans="1:11" x14ac:dyDescent="0.25">
      <c r="F69" s="152" t="s">
        <v>183</v>
      </c>
      <c r="G69" s="153">
        <f>SUM(G2:G67)</f>
        <v>27749631.149999995</v>
      </c>
      <c r="H69" s="154">
        <f>SUM(H2:H67)</f>
        <v>7859190.5599999996</v>
      </c>
    </row>
  </sheetData>
  <autoFilter ref="A1:K67" xr:uid="{00000000-0001-0000-0000-000000000000}"/>
  <dataValidations count="12">
    <dataValidation type="list" allowBlank="1" showInputMessage="1" showErrorMessage="1" sqref="E53:E58 E2:E38" xr:uid="{EF9D6B57-6743-4386-AFE6-0BE33E5698A7}">
      <formula1>"State, Federal, State &amp; Federal, Private, State Pass Thru, Other"</formula1>
    </dataValidation>
    <dataValidation type="list" allowBlank="1" showInputMessage="1" showErrorMessage="1" sqref="E39:E41 E45 E47:E50" xr:uid="{AA6E10C8-7116-47B5-A182-12E18968F468}">
      <formula1>"Federal, State, State Pass Thru, Local"</formula1>
    </dataValidation>
    <dataValidation type="list" allowBlank="1" showInputMessage="1" showErrorMessage="1" sqref="E51:E52" xr:uid="{0EBB64EC-D432-415A-B615-A43D1A4F4991}">
      <formula1>"Federal, State, State Pass Thru, Local,Other"</formula1>
    </dataValidation>
    <dataValidation type="list" allowBlank="1" showInputMessage="1" showErrorMessage="1" sqref="B2:B58 B63:B67" xr:uid="{E67E6287-CFB0-4874-BBFC-AE9A813092B6}">
      <formula1>"Economic Development,Transit, Community Development, GURA, Fire, Police, CPRD, Housing, Water/Sewer, Public Works"</formula1>
    </dataValidation>
    <dataValidation type="list" allowBlank="1" showInputMessage="1" showErrorMessage="1" sqref="F2:F62" xr:uid="{E039E5FC-1E0A-46FC-8B45-F8AE4773CE48}">
      <formula1>"Yes, No, Waiting on Announcement"</formula1>
    </dataValidation>
    <dataValidation type="list" allowBlank="1" showInputMessage="1" showErrorMessage="1" sqref="B59:B62" xr:uid="{5FB7417F-75CB-49D3-A2FF-C25CBD4E6595}">
      <formula1>"C&amp;E,Economic Development,Transit, Community Development, GURA, Fire, Police, CPRD, Housing, Water/Sewer, Public Works"</formula1>
    </dataValidation>
    <dataValidation type="list" allowBlank="1" showInputMessage="1" showErrorMessage="1" sqref="A2:A67" xr:uid="{A1FE0D0B-4BBF-4EDC-9E97-4FF303A744C2}">
      <formula1>"2016,2017,2018,2019,2020,2021,2022,2023"</formula1>
    </dataValidation>
    <dataValidation type="list" allowBlank="1" showInputMessage="1" showErrorMessage="1" sqref="E59:E67" xr:uid="{A02F9AF2-7F1F-4F3E-A3B4-21347C4E492E}">
      <formula1>"Federal, State, State and Federal, Private, State Pass Thru, Other"</formula1>
    </dataValidation>
    <dataValidation type="list" allowBlank="1" showInputMessage="1" showErrorMessage="1" sqref="J63:J67" xr:uid="{39D0CFE3-6B9F-42FB-8C1E-1688B38FAEB9}">
      <formula1>"Yes, No,Waiting on Award"</formula1>
    </dataValidation>
    <dataValidation allowBlank="1" showInputMessage="1" showErrorMessage="1" sqref="D63:D67" xr:uid="{1A783699-0590-4693-9D1D-41CA95DE46B9}"/>
    <dataValidation type="list" allowBlank="1" showInputMessage="1" showErrorMessage="1" sqref="F63:F67" xr:uid="{2E018ACF-C9E4-45A3-AFCD-434DBB854384}">
      <formula1>"Yes, No"</formula1>
    </dataValidation>
    <dataValidation type="list" allowBlank="1" showInputMessage="1" showErrorMessage="1" sqref="K2:K67" xr:uid="{CCBE54C7-B52F-4453-BC42-24EE5CF237ED}">
      <formula1>"Business Growth, Community Vitality, High Performance Government, Housing for All, Quality of Life, Safe &amp; Secure Communities, Infrastructure and Mobility"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8659-0E10-419A-875B-C1CB30FD7AF6}">
  <dimension ref="A1:M30"/>
  <sheetViews>
    <sheetView showGridLines="0" topLeftCell="A21" workbookViewId="0">
      <selection activeCell="B32" sqref="B32"/>
    </sheetView>
  </sheetViews>
  <sheetFormatPr defaultRowHeight="15" x14ac:dyDescent="0.25"/>
  <cols>
    <col min="1" max="1" width="24" bestFit="1" customWidth="1"/>
    <col min="2" max="2" width="54.28515625" customWidth="1"/>
    <col min="3" max="3" width="22.7109375" bestFit="1" customWidth="1"/>
    <col min="4" max="4" width="16.5703125" bestFit="1" customWidth="1"/>
    <col min="5" max="5" width="20.42578125" bestFit="1" customWidth="1"/>
    <col min="6" max="6" width="15.85546875" bestFit="1" customWidth="1"/>
    <col min="7" max="7" width="18.42578125" bestFit="1" customWidth="1"/>
    <col min="8" max="8" width="17" bestFit="1" customWidth="1"/>
    <col min="9" max="9" width="88.5703125" customWidth="1"/>
    <col min="10" max="10" width="27.5703125" bestFit="1" customWidth="1"/>
    <col min="11" max="11" width="17" bestFit="1" customWidth="1"/>
    <col min="13" max="13" width="25.28515625" bestFit="1" customWidth="1"/>
  </cols>
  <sheetData>
    <row r="1" spans="1:13" x14ac:dyDescent="0.25">
      <c r="A1" s="6" t="s">
        <v>1</v>
      </c>
      <c r="B1" s="6" t="s">
        <v>2</v>
      </c>
      <c r="C1" s="6" t="s">
        <v>3</v>
      </c>
      <c r="D1" s="6" t="s">
        <v>4</v>
      </c>
      <c r="E1" s="6" t="s">
        <v>184</v>
      </c>
      <c r="F1" s="6" t="s">
        <v>185</v>
      </c>
      <c r="G1" s="6" t="s">
        <v>7</v>
      </c>
      <c r="H1" s="6" t="s">
        <v>8</v>
      </c>
      <c r="I1" s="6" t="s">
        <v>9</v>
      </c>
      <c r="J1" s="30" t="s">
        <v>10</v>
      </c>
      <c r="K1" s="30" t="s">
        <v>5</v>
      </c>
      <c r="M1" s="11" t="s">
        <v>186</v>
      </c>
    </row>
    <row r="2" spans="1:13" ht="60" x14ac:dyDescent="0.25">
      <c r="A2" s="2" t="s">
        <v>11</v>
      </c>
      <c r="B2" s="180" t="s">
        <v>187</v>
      </c>
      <c r="C2" s="3" t="s">
        <v>188</v>
      </c>
      <c r="D2" s="3" t="s">
        <v>26</v>
      </c>
      <c r="E2" s="8">
        <v>44932</v>
      </c>
      <c r="F2" s="42">
        <v>139202.5</v>
      </c>
      <c r="G2" s="41">
        <v>0</v>
      </c>
      <c r="H2" s="33">
        <f t="shared" ref="H2:H18" si="0">F2+G2</f>
        <v>139202.5</v>
      </c>
      <c r="I2" s="76" t="s">
        <v>145</v>
      </c>
      <c r="J2" s="43" t="s">
        <v>189</v>
      </c>
      <c r="K2" s="10" t="s">
        <v>15</v>
      </c>
    </row>
    <row r="3" spans="1:13" ht="30" x14ac:dyDescent="0.25">
      <c r="A3" s="2" t="s">
        <v>102</v>
      </c>
      <c r="B3" s="5" t="s">
        <v>190</v>
      </c>
      <c r="C3" s="2" t="s">
        <v>191</v>
      </c>
      <c r="D3" s="2" t="s">
        <v>14</v>
      </c>
      <c r="E3" s="8">
        <v>44941</v>
      </c>
      <c r="F3" s="33">
        <v>16684000</v>
      </c>
      <c r="G3" s="33">
        <v>4171000</v>
      </c>
      <c r="H3" s="33">
        <f t="shared" si="0"/>
        <v>20855000</v>
      </c>
      <c r="I3" s="77" t="s">
        <v>192</v>
      </c>
      <c r="J3" s="24" t="s">
        <v>46</v>
      </c>
      <c r="K3" s="10" t="s">
        <v>193</v>
      </c>
    </row>
    <row r="4" spans="1:13" ht="45" x14ac:dyDescent="0.25">
      <c r="A4" s="2" t="s">
        <v>11</v>
      </c>
      <c r="B4" s="28" t="s">
        <v>194</v>
      </c>
      <c r="C4" s="3" t="s">
        <v>195</v>
      </c>
      <c r="D4" s="3" t="s">
        <v>26</v>
      </c>
      <c r="E4" s="8">
        <v>44946</v>
      </c>
      <c r="F4" s="41">
        <v>47985.52</v>
      </c>
      <c r="G4" s="41">
        <v>0</v>
      </c>
      <c r="H4" s="33">
        <f t="shared" si="0"/>
        <v>47985.52</v>
      </c>
      <c r="I4" s="66" t="s">
        <v>196</v>
      </c>
      <c r="J4" s="28" t="s">
        <v>189</v>
      </c>
      <c r="K4" s="10" t="s">
        <v>15</v>
      </c>
    </row>
    <row r="5" spans="1:13" ht="30" x14ac:dyDescent="0.25">
      <c r="A5" s="2" t="s">
        <v>11</v>
      </c>
      <c r="B5" s="5" t="s">
        <v>176</v>
      </c>
      <c r="C5" s="2"/>
      <c r="D5" s="2" t="s">
        <v>26</v>
      </c>
      <c r="E5" s="8">
        <v>44970</v>
      </c>
      <c r="F5" s="33">
        <v>119139.72</v>
      </c>
      <c r="G5" s="33">
        <v>0</v>
      </c>
      <c r="H5" s="33">
        <f t="shared" si="0"/>
        <v>119139.72</v>
      </c>
      <c r="I5" s="131"/>
      <c r="J5" s="2" t="s">
        <v>189</v>
      </c>
      <c r="K5" s="10" t="s">
        <v>15</v>
      </c>
    </row>
    <row r="6" spans="1:13" x14ac:dyDescent="0.25">
      <c r="A6" s="2" t="s">
        <v>120</v>
      </c>
      <c r="B6" s="29" t="s">
        <v>121</v>
      </c>
      <c r="C6" s="2" t="s">
        <v>122</v>
      </c>
      <c r="D6" s="2" t="s">
        <v>26</v>
      </c>
      <c r="E6" s="8">
        <v>44981</v>
      </c>
      <c r="F6" s="33">
        <v>13600</v>
      </c>
      <c r="G6" s="33">
        <v>0</v>
      </c>
      <c r="H6" s="33">
        <f t="shared" si="0"/>
        <v>13600</v>
      </c>
      <c r="I6" s="132" t="s">
        <v>197</v>
      </c>
      <c r="J6" s="3" t="s">
        <v>189</v>
      </c>
      <c r="K6" s="10" t="s">
        <v>15</v>
      </c>
    </row>
    <row r="7" spans="1:13" ht="30" x14ac:dyDescent="0.25">
      <c r="A7" s="2" t="s">
        <v>42</v>
      </c>
      <c r="B7" s="29" t="s">
        <v>198</v>
      </c>
      <c r="C7" s="2" t="s">
        <v>199</v>
      </c>
      <c r="D7" s="2" t="s">
        <v>200</v>
      </c>
      <c r="E7" s="8">
        <v>44985</v>
      </c>
      <c r="F7" s="33">
        <v>564422</v>
      </c>
      <c r="G7" s="33">
        <v>62713</v>
      </c>
      <c r="H7" s="33">
        <f t="shared" si="0"/>
        <v>627135</v>
      </c>
      <c r="I7" s="133" t="s">
        <v>201</v>
      </c>
      <c r="J7" s="5" t="s">
        <v>46</v>
      </c>
      <c r="K7" s="10" t="s">
        <v>193</v>
      </c>
    </row>
    <row r="8" spans="1:13" x14ac:dyDescent="0.25">
      <c r="A8" s="2" t="s">
        <v>42</v>
      </c>
      <c r="B8" s="28" t="s">
        <v>202</v>
      </c>
      <c r="C8" s="2" t="s">
        <v>199</v>
      </c>
      <c r="D8" s="2" t="s">
        <v>200</v>
      </c>
      <c r="E8" s="8">
        <v>44985</v>
      </c>
      <c r="F8" s="33">
        <v>831232</v>
      </c>
      <c r="G8" s="33">
        <v>83123</v>
      </c>
      <c r="H8" s="33">
        <f t="shared" si="0"/>
        <v>914355</v>
      </c>
      <c r="I8" s="134" t="s">
        <v>203</v>
      </c>
      <c r="J8" s="5" t="s">
        <v>46</v>
      </c>
      <c r="K8" s="10" t="s">
        <v>193</v>
      </c>
    </row>
    <row r="9" spans="1:13" x14ac:dyDescent="0.25">
      <c r="A9" s="2" t="s">
        <v>18</v>
      </c>
      <c r="B9" s="31" t="s">
        <v>204</v>
      </c>
      <c r="C9" s="2" t="s">
        <v>128</v>
      </c>
      <c r="D9" s="2" t="s">
        <v>58</v>
      </c>
      <c r="E9" s="8">
        <v>44986</v>
      </c>
      <c r="F9" s="33">
        <v>23500</v>
      </c>
      <c r="G9" s="33">
        <v>0</v>
      </c>
      <c r="H9" s="33">
        <f t="shared" si="0"/>
        <v>23500</v>
      </c>
      <c r="I9" s="44" t="s">
        <v>205</v>
      </c>
      <c r="J9" s="28" t="s">
        <v>23</v>
      </c>
      <c r="K9" s="10" t="s">
        <v>15</v>
      </c>
    </row>
    <row r="10" spans="1:13" x14ac:dyDescent="0.25">
      <c r="A10" s="2" t="s">
        <v>102</v>
      </c>
      <c r="B10" s="5" t="s">
        <v>206</v>
      </c>
      <c r="C10" s="2" t="s">
        <v>125</v>
      </c>
      <c r="D10" s="2" t="s">
        <v>26</v>
      </c>
      <c r="E10" s="8">
        <v>44986</v>
      </c>
      <c r="F10" s="33">
        <v>40000</v>
      </c>
      <c r="G10" s="33">
        <v>20000</v>
      </c>
      <c r="H10" s="33">
        <f t="shared" si="0"/>
        <v>60000</v>
      </c>
      <c r="I10" s="18" t="s">
        <v>207</v>
      </c>
      <c r="J10" s="2" t="s">
        <v>23</v>
      </c>
      <c r="K10" s="10" t="s">
        <v>15</v>
      </c>
    </row>
    <row r="11" spans="1:13" ht="30" x14ac:dyDescent="0.25">
      <c r="A11" s="22" t="s">
        <v>11</v>
      </c>
      <c r="B11" s="38" t="s">
        <v>208</v>
      </c>
      <c r="C11" s="22" t="s">
        <v>209</v>
      </c>
      <c r="D11" s="22" t="s">
        <v>26</v>
      </c>
      <c r="E11" s="50">
        <v>44986</v>
      </c>
      <c r="F11" s="155">
        <v>8000</v>
      </c>
      <c r="G11" s="155">
        <v>0</v>
      </c>
      <c r="H11" s="156">
        <f t="shared" si="0"/>
        <v>8000</v>
      </c>
      <c r="I11" s="135" t="s">
        <v>210</v>
      </c>
      <c r="J11" s="59" t="s">
        <v>189</v>
      </c>
      <c r="K11" s="60" t="s">
        <v>15</v>
      </c>
      <c r="M11" s="48"/>
    </row>
    <row r="12" spans="1:13" ht="30" x14ac:dyDescent="0.25">
      <c r="A12" s="2" t="s">
        <v>11</v>
      </c>
      <c r="B12" s="85" t="s">
        <v>174</v>
      </c>
      <c r="C12" s="2" t="s">
        <v>48</v>
      </c>
      <c r="D12" s="2" t="s">
        <v>26</v>
      </c>
      <c r="E12" s="8">
        <v>44987</v>
      </c>
      <c r="F12" s="33">
        <v>122008</v>
      </c>
      <c r="G12" s="33">
        <v>0</v>
      </c>
      <c r="H12" s="33">
        <f t="shared" si="0"/>
        <v>122008</v>
      </c>
      <c r="I12" s="102" t="s">
        <v>175</v>
      </c>
      <c r="J12" s="5" t="s">
        <v>189</v>
      </c>
      <c r="K12" s="10" t="s">
        <v>193</v>
      </c>
    </row>
    <row r="13" spans="1:13" ht="60" x14ac:dyDescent="0.25">
      <c r="A13" s="2" t="s">
        <v>211</v>
      </c>
      <c r="B13" s="181" t="s">
        <v>212</v>
      </c>
      <c r="C13" s="2" t="s">
        <v>213</v>
      </c>
      <c r="D13" s="2" t="s">
        <v>14</v>
      </c>
      <c r="E13" s="8">
        <v>44995</v>
      </c>
      <c r="F13" s="33">
        <v>350000</v>
      </c>
      <c r="G13" s="33">
        <v>0</v>
      </c>
      <c r="H13" s="33">
        <f t="shared" si="0"/>
        <v>350000</v>
      </c>
      <c r="I13" s="136" t="s">
        <v>214</v>
      </c>
      <c r="J13" s="78" t="s">
        <v>38</v>
      </c>
      <c r="K13" s="10" t="s">
        <v>193</v>
      </c>
    </row>
    <row r="14" spans="1:13" ht="60" x14ac:dyDescent="0.25">
      <c r="A14" s="2" t="s">
        <v>215</v>
      </c>
      <c r="B14" s="31" t="s">
        <v>216</v>
      </c>
      <c r="C14" s="2" t="s">
        <v>213</v>
      </c>
      <c r="D14" s="2" t="s">
        <v>14</v>
      </c>
      <c r="E14" s="8">
        <v>44995</v>
      </c>
      <c r="F14" s="33">
        <v>40000</v>
      </c>
      <c r="G14" s="33">
        <v>0</v>
      </c>
      <c r="H14" s="33">
        <f t="shared" si="0"/>
        <v>40000</v>
      </c>
      <c r="I14" s="120" t="s">
        <v>217</v>
      </c>
      <c r="J14" s="25" t="s">
        <v>189</v>
      </c>
      <c r="K14" s="10" t="s">
        <v>218</v>
      </c>
    </row>
    <row r="15" spans="1:13" ht="30" x14ac:dyDescent="0.25">
      <c r="A15" s="2" t="s">
        <v>18</v>
      </c>
      <c r="B15" s="181" t="s">
        <v>219</v>
      </c>
      <c r="C15" s="2" t="s">
        <v>213</v>
      </c>
      <c r="D15" s="2" t="s">
        <v>14</v>
      </c>
      <c r="E15" s="8">
        <v>44995</v>
      </c>
      <c r="F15" s="33">
        <v>2600000</v>
      </c>
      <c r="G15" s="33">
        <v>0</v>
      </c>
      <c r="H15" s="33">
        <f t="shared" si="0"/>
        <v>2600000</v>
      </c>
      <c r="I15" s="137" t="s">
        <v>220</v>
      </c>
      <c r="J15" s="65" t="s">
        <v>23</v>
      </c>
      <c r="K15" s="10" t="s">
        <v>193</v>
      </c>
    </row>
    <row r="16" spans="1:13" x14ac:dyDescent="0.25">
      <c r="A16" s="2" t="s">
        <v>18</v>
      </c>
      <c r="B16" s="5" t="s">
        <v>221</v>
      </c>
      <c r="C16" s="2" t="s">
        <v>222</v>
      </c>
      <c r="D16" s="2" t="s">
        <v>58</v>
      </c>
      <c r="E16" s="8">
        <v>44995</v>
      </c>
      <c r="F16" s="33">
        <v>1875</v>
      </c>
      <c r="G16" s="33">
        <v>0</v>
      </c>
      <c r="H16" s="33">
        <f t="shared" si="0"/>
        <v>1875</v>
      </c>
      <c r="I16" s="18" t="s">
        <v>223</v>
      </c>
      <c r="J16" s="2" t="s">
        <v>23</v>
      </c>
      <c r="K16" s="10" t="s">
        <v>15</v>
      </c>
    </row>
    <row r="17" spans="1:11" ht="60" x14ac:dyDescent="0.25">
      <c r="A17" s="2" t="s">
        <v>42</v>
      </c>
      <c r="B17" s="182" t="s">
        <v>224</v>
      </c>
      <c r="C17" s="32" t="s">
        <v>213</v>
      </c>
      <c r="D17" s="32" t="s">
        <v>14</v>
      </c>
      <c r="E17" s="8">
        <v>44995</v>
      </c>
      <c r="F17" s="157">
        <v>500000</v>
      </c>
      <c r="G17" s="157">
        <v>500000</v>
      </c>
      <c r="H17" s="33">
        <f t="shared" si="0"/>
        <v>1000000</v>
      </c>
      <c r="I17" s="138" t="s">
        <v>225</v>
      </c>
      <c r="J17" s="25" t="s">
        <v>46</v>
      </c>
      <c r="K17" s="10" t="s">
        <v>193</v>
      </c>
    </row>
    <row r="18" spans="1:11" ht="75" x14ac:dyDescent="0.25">
      <c r="A18" s="2" t="s">
        <v>42</v>
      </c>
      <c r="B18" s="31" t="s">
        <v>226</v>
      </c>
      <c r="C18" s="32" t="s">
        <v>213</v>
      </c>
      <c r="D18" s="32" t="s">
        <v>14</v>
      </c>
      <c r="E18" s="8">
        <v>44995</v>
      </c>
      <c r="F18" s="157">
        <v>3000000</v>
      </c>
      <c r="G18" s="157">
        <v>0</v>
      </c>
      <c r="H18" s="33">
        <f t="shared" si="0"/>
        <v>3000000</v>
      </c>
      <c r="I18" s="138" t="s">
        <v>227</v>
      </c>
      <c r="J18" s="25" t="s">
        <v>46</v>
      </c>
      <c r="K18" s="10" t="s">
        <v>193</v>
      </c>
    </row>
    <row r="19" spans="1:11" ht="75" x14ac:dyDescent="0.25">
      <c r="A19" s="2" t="s">
        <v>102</v>
      </c>
      <c r="B19" s="31" t="s">
        <v>190</v>
      </c>
      <c r="C19" s="32" t="s">
        <v>213</v>
      </c>
      <c r="D19" s="32" t="s">
        <v>14</v>
      </c>
      <c r="E19" s="8">
        <v>44995</v>
      </c>
      <c r="F19" s="157">
        <v>1458391.89</v>
      </c>
      <c r="G19" s="157" t="s">
        <v>228</v>
      </c>
      <c r="H19" s="33">
        <v>1458391.89</v>
      </c>
      <c r="I19" s="133" t="s">
        <v>229</v>
      </c>
      <c r="J19" s="5" t="s">
        <v>46</v>
      </c>
      <c r="K19" s="10" t="s">
        <v>193</v>
      </c>
    </row>
    <row r="20" spans="1:11" ht="60" x14ac:dyDescent="0.25">
      <c r="A20" s="2" t="s">
        <v>42</v>
      </c>
      <c r="B20" s="183" t="s">
        <v>169</v>
      </c>
      <c r="C20" s="32" t="s">
        <v>170</v>
      </c>
      <c r="D20" s="32" t="s">
        <v>14</v>
      </c>
      <c r="E20" s="94">
        <v>45005</v>
      </c>
      <c r="F20" s="157">
        <v>1382150</v>
      </c>
      <c r="G20" s="157">
        <v>0</v>
      </c>
      <c r="H20" s="33">
        <f t="shared" ref="H20:H27" si="1">F20+G20</f>
        <v>1382150</v>
      </c>
      <c r="I20" s="133" t="s">
        <v>171</v>
      </c>
      <c r="J20" s="5" t="s">
        <v>46</v>
      </c>
      <c r="K20" s="10" t="s">
        <v>15</v>
      </c>
    </row>
    <row r="21" spans="1:11" ht="105" x14ac:dyDescent="0.25">
      <c r="A21" s="2" t="s">
        <v>34</v>
      </c>
      <c r="B21" s="31" t="s">
        <v>230</v>
      </c>
      <c r="C21" s="32" t="s">
        <v>231</v>
      </c>
      <c r="D21" s="32" t="s">
        <v>14</v>
      </c>
      <c r="E21" s="8">
        <v>45014</v>
      </c>
      <c r="F21" s="157">
        <v>12160</v>
      </c>
      <c r="G21" s="157">
        <v>640</v>
      </c>
      <c r="H21" s="33">
        <f t="shared" si="1"/>
        <v>12800</v>
      </c>
      <c r="I21" s="139" t="s">
        <v>232</v>
      </c>
      <c r="J21" s="59" t="s">
        <v>38</v>
      </c>
      <c r="K21" s="10" t="s">
        <v>218</v>
      </c>
    </row>
    <row r="22" spans="1:11" ht="60" x14ac:dyDescent="0.25">
      <c r="A22" s="2" t="s">
        <v>65</v>
      </c>
      <c r="B22" s="29" t="s">
        <v>233</v>
      </c>
      <c r="C22" s="32" t="s">
        <v>29</v>
      </c>
      <c r="D22" s="32" t="s">
        <v>26</v>
      </c>
      <c r="E22" s="8">
        <v>45016</v>
      </c>
      <c r="F22" s="157">
        <v>135000</v>
      </c>
      <c r="G22" s="157">
        <v>612000</v>
      </c>
      <c r="H22" s="33">
        <f t="shared" si="1"/>
        <v>747000</v>
      </c>
      <c r="I22" s="133" t="s">
        <v>161</v>
      </c>
      <c r="J22" s="5" t="s">
        <v>69</v>
      </c>
      <c r="K22" s="10" t="s">
        <v>15</v>
      </c>
    </row>
    <row r="23" spans="1:11" ht="60" x14ac:dyDescent="0.25">
      <c r="A23" s="2" t="s">
        <v>65</v>
      </c>
      <c r="B23" s="29" t="s">
        <v>234</v>
      </c>
      <c r="C23" s="2" t="s">
        <v>29</v>
      </c>
      <c r="D23" s="2" t="s">
        <v>26</v>
      </c>
      <c r="E23" s="8">
        <v>45016</v>
      </c>
      <c r="F23" s="33">
        <v>510000</v>
      </c>
      <c r="G23" s="33">
        <v>0</v>
      </c>
      <c r="H23" s="33">
        <f t="shared" si="1"/>
        <v>510000</v>
      </c>
      <c r="I23" s="133" t="s">
        <v>165</v>
      </c>
      <c r="J23" s="5" t="s">
        <v>69</v>
      </c>
      <c r="K23" s="10" t="s">
        <v>15</v>
      </c>
    </row>
    <row r="24" spans="1:11" x14ac:dyDescent="0.25">
      <c r="A24" s="2" t="s">
        <v>102</v>
      </c>
      <c r="B24" s="5" t="s">
        <v>235</v>
      </c>
      <c r="C24" s="2" t="s">
        <v>131</v>
      </c>
      <c r="D24" s="2" t="s">
        <v>26</v>
      </c>
      <c r="E24" s="8">
        <v>45016</v>
      </c>
      <c r="F24" s="33">
        <v>25227</v>
      </c>
      <c r="G24" s="33">
        <v>0</v>
      </c>
      <c r="H24" s="33">
        <f t="shared" si="1"/>
        <v>25227</v>
      </c>
      <c r="I24" s="18" t="s">
        <v>132</v>
      </c>
      <c r="J24" s="2" t="s">
        <v>46</v>
      </c>
      <c r="K24" s="10" t="s">
        <v>15</v>
      </c>
    </row>
    <row r="25" spans="1:11" ht="30" x14ac:dyDescent="0.25">
      <c r="A25" s="18" t="s">
        <v>18</v>
      </c>
      <c r="B25" s="102" t="s">
        <v>236</v>
      </c>
      <c r="C25" s="2" t="s">
        <v>237</v>
      </c>
      <c r="D25" s="2" t="s">
        <v>26</v>
      </c>
      <c r="E25" s="8" t="s">
        <v>238</v>
      </c>
      <c r="F25" s="158">
        <v>3000</v>
      </c>
      <c r="G25" s="33">
        <v>300</v>
      </c>
      <c r="H25" s="75">
        <f t="shared" si="1"/>
        <v>3300</v>
      </c>
      <c r="I25" s="66" t="s">
        <v>239</v>
      </c>
      <c r="J25" s="28" t="s">
        <v>23</v>
      </c>
      <c r="K25" s="10" t="s">
        <v>193</v>
      </c>
    </row>
    <row r="26" spans="1:11" ht="45" x14ac:dyDescent="0.25">
      <c r="A26" s="18" t="s">
        <v>42</v>
      </c>
      <c r="B26" s="66" t="s">
        <v>147</v>
      </c>
      <c r="C26" s="2" t="s">
        <v>148</v>
      </c>
      <c r="D26" s="2" t="s">
        <v>14</v>
      </c>
      <c r="E26" s="94"/>
      <c r="F26" s="158">
        <v>147850</v>
      </c>
      <c r="G26" s="33">
        <v>19650</v>
      </c>
      <c r="H26" s="75">
        <f t="shared" si="1"/>
        <v>167500</v>
      </c>
      <c r="I26" s="140" t="s">
        <v>240</v>
      </c>
      <c r="J26" s="84" t="s">
        <v>46</v>
      </c>
      <c r="K26" s="10" t="s">
        <v>15</v>
      </c>
    </row>
    <row r="27" spans="1:11" ht="105" x14ac:dyDescent="0.25">
      <c r="A27" s="18" t="s">
        <v>42</v>
      </c>
      <c r="B27" s="66" t="s">
        <v>241</v>
      </c>
      <c r="C27" s="2" t="s">
        <v>242</v>
      </c>
      <c r="D27" s="2" t="s">
        <v>14</v>
      </c>
      <c r="E27" s="94"/>
      <c r="F27" s="158">
        <v>273000</v>
      </c>
      <c r="G27" s="33">
        <v>10000</v>
      </c>
      <c r="H27" s="75">
        <f t="shared" si="1"/>
        <v>283000</v>
      </c>
      <c r="I27" s="102" t="s">
        <v>89</v>
      </c>
      <c r="J27" s="5" t="s">
        <v>46</v>
      </c>
      <c r="K27" s="10" t="s">
        <v>15</v>
      </c>
    </row>
    <row r="30" spans="1:11" x14ac:dyDescent="0.25">
      <c r="E30" s="149" t="s">
        <v>183</v>
      </c>
      <c r="F30" s="150">
        <f>SUM(F2:F27)</f>
        <v>29031743.629999999</v>
      </c>
      <c r="G30" s="151">
        <f>SUM(G2:G27)</f>
        <v>5479426</v>
      </c>
    </row>
  </sheetData>
  <autoFilter ref="A1:K28" xr:uid="{54148659-0E10-419A-875B-C1CB30FD7AF6}">
    <sortState xmlns:xlrd2="http://schemas.microsoft.com/office/spreadsheetml/2017/richdata2" ref="A2:K28">
      <sortCondition ref="E1:E28"/>
    </sortState>
  </autoFilter>
  <dataValidations count="7">
    <dataValidation type="list" allowBlank="1" showInputMessage="1" showErrorMessage="1" sqref="D2:D16 D23:D27" xr:uid="{E6BDA2A9-DE09-421F-BB3D-3F6A7D0D343B}">
      <formula1>"Federal, State, State and Federal, Private, State Pass Thru, Other"</formula1>
    </dataValidation>
    <dataValidation type="list" allowBlank="1" showInputMessage="1" showErrorMessage="1" sqref="D17:D22" xr:uid="{C8C4DC8C-5015-439E-A399-35BA61EDA6CC}">
      <formula1>"Federal, State, State Pass-Thru, Private"</formula1>
    </dataValidation>
    <dataValidation type="list" allowBlank="1" showInputMessage="1" showErrorMessage="1" sqref="A25:A27" xr:uid="{4BF21DC9-3A2D-4AA3-AB4D-44D3AA3A98BF}">
      <formula1>"C&amp;E,Economic Development,Transit, Community Development, GURA, Fire, Police, CPRD, Housing, Water/Sewer, Public Works"</formula1>
    </dataValidation>
    <dataValidation type="list" allowBlank="1" showInputMessage="1" showErrorMessage="1" sqref="K2:K27" xr:uid="{39D0CFE3-6B9F-42FB-8C1E-1688B38FAEB9}">
      <formula1>"Yes, No,Waiting on Award"</formula1>
    </dataValidation>
    <dataValidation type="list" allowBlank="1" showInputMessage="1" showErrorMessage="1" sqref="A2:A23 A24" xr:uid="{BE71A21E-9BD5-416E-AAA0-1AD9334EC1B4}">
      <formula1>"Economic Development,Transit, Community Development, GURA, Fire, Police, CPRD, Housing, Water/Sewer, Public Works"</formula1>
    </dataValidation>
    <dataValidation allowBlank="1" showInputMessage="1" showErrorMessage="1" sqref="C2:C23 C24" xr:uid="{B8320AB4-EA33-4851-BF4D-D5E12C76614E}"/>
    <dataValidation type="list" allowBlank="1" showInputMessage="1" showErrorMessage="1" sqref="J2:J27" xr:uid="{A2BA8349-2DF6-44E1-8389-A14100B903A2}">
      <formula1>"Business Growth, Community Vitality, High Performance Government, Housing for All, Infrastructure and Mobility, Quality of Life, Safe and Secure Communities"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745FE-EFD8-465C-B007-D74912E32E32}">
  <dimension ref="A1:N17"/>
  <sheetViews>
    <sheetView showGridLines="0" topLeftCell="A7" workbookViewId="0">
      <selection activeCell="A18" sqref="A18"/>
    </sheetView>
  </sheetViews>
  <sheetFormatPr defaultRowHeight="15" x14ac:dyDescent="0.25"/>
  <cols>
    <col min="1" max="1" width="22.42578125" bestFit="1" customWidth="1"/>
    <col min="2" max="2" width="51.42578125" customWidth="1"/>
    <col min="3" max="3" width="33.5703125" bestFit="1" customWidth="1"/>
    <col min="4" max="4" width="16.5703125" bestFit="1" customWidth="1"/>
    <col min="5" max="5" width="19.85546875" bestFit="1" customWidth="1"/>
    <col min="6" max="6" width="14.7109375" bestFit="1" customWidth="1"/>
    <col min="7" max="7" width="13" bestFit="1" customWidth="1"/>
    <col min="8" max="8" width="16.5703125" bestFit="1" customWidth="1"/>
    <col min="9" max="9" width="58.140625" customWidth="1"/>
    <col min="10" max="10" width="27.5703125" bestFit="1" customWidth="1"/>
    <col min="11" max="11" width="26.140625" bestFit="1" customWidth="1"/>
  </cols>
  <sheetData>
    <row r="1" spans="1:14" x14ac:dyDescent="0.25">
      <c r="A1" s="46" t="s">
        <v>1</v>
      </c>
      <c r="B1" s="46" t="s">
        <v>2</v>
      </c>
      <c r="C1" s="46" t="s">
        <v>3</v>
      </c>
      <c r="D1" s="46" t="s">
        <v>4</v>
      </c>
      <c r="E1" s="46" t="s">
        <v>243</v>
      </c>
      <c r="F1" s="46" t="s">
        <v>185</v>
      </c>
      <c r="G1" s="46" t="s">
        <v>7</v>
      </c>
      <c r="H1" s="46" t="s">
        <v>8</v>
      </c>
      <c r="I1" s="47" t="s">
        <v>9</v>
      </c>
      <c r="J1" s="47" t="s">
        <v>10</v>
      </c>
      <c r="K1" s="46" t="s">
        <v>5</v>
      </c>
      <c r="L1" s="48"/>
      <c r="M1" s="49" t="s">
        <v>244</v>
      </c>
      <c r="N1" s="48"/>
    </row>
    <row r="2" spans="1:14" ht="71.25" customHeight="1" x14ac:dyDescent="0.25">
      <c r="A2" s="22" t="s">
        <v>11</v>
      </c>
      <c r="B2" s="184" t="s">
        <v>174</v>
      </c>
      <c r="C2" s="82" t="s">
        <v>48</v>
      </c>
      <c r="D2" s="79" t="s">
        <v>26</v>
      </c>
      <c r="E2" s="50">
        <v>44987</v>
      </c>
      <c r="F2" s="170">
        <v>12368</v>
      </c>
      <c r="G2" s="171">
        <v>0</v>
      </c>
      <c r="H2" s="172">
        <f t="shared" ref="H2:H7" si="0">F2+G2</f>
        <v>12368</v>
      </c>
      <c r="I2" s="38" t="s">
        <v>245</v>
      </c>
      <c r="J2" s="60" t="s">
        <v>189</v>
      </c>
      <c r="K2" s="60" t="s">
        <v>15</v>
      </c>
      <c r="L2" s="48"/>
      <c r="M2" s="48"/>
      <c r="N2" s="48"/>
    </row>
    <row r="3" spans="1:14" x14ac:dyDescent="0.25">
      <c r="A3" s="2" t="s">
        <v>18</v>
      </c>
      <c r="B3" s="185" t="s">
        <v>133</v>
      </c>
      <c r="C3" s="2" t="s">
        <v>246</v>
      </c>
      <c r="D3" s="2" t="s">
        <v>26</v>
      </c>
      <c r="E3" s="94">
        <v>45026</v>
      </c>
      <c r="F3" s="33">
        <v>40000</v>
      </c>
      <c r="G3" s="33">
        <v>7000</v>
      </c>
      <c r="H3" s="33">
        <f t="shared" si="0"/>
        <v>47000</v>
      </c>
      <c r="I3" s="70" t="s">
        <v>247</v>
      </c>
      <c r="J3" s="81" t="s">
        <v>23</v>
      </c>
      <c r="K3" s="2" t="s">
        <v>15</v>
      </c>
    </row>
    <row r="4" spans="1:14" ht="45" x14ac:dyDescent="0.25">
      <c r="A4" s="2" t="s">
        <v>11</v>
      </c>
      <c r="B4" s="130" t="s">
        <v>248</v>
      </c>
      <c r="C4" s="2" t="s">
        <v>32</v>
      </c>
      <c r="D4" t="s">
        <v>26</v>
      </c>
      <c r="E4" s="8">
        <v>45036</v>
      </c>
      <c r="F4" s="173">
        <v>25000</v>
      </c>
      <c r="G4" s="33">
        <v>0</v>
      </c>
      <c r="H4" s="161">
        <f t="shared" si="0"/>
        <v>25000</v>
      </c>
      <c r="I4" s="102" t="s">
        <v>177</v>
      </c>
      <c r="J4" s="22" t="s">
        <v>189</v>
      </c>
      <c r="K4" s="10" t="s">
        <v>15</v>
      </c>
      <c r="L4" s="48"/>
      <c r="M4" s="48"/>
      <c r="N4" s="48"/>
    </row>
    <row r="5" spans="1:14" ht="45" x14ac:dyDescent="0.25">
      <c r="A5" s="2" t="s">
        <v>11</v>
      </c>
      <c r="B5" s="5" t="s">
        <v>178</v>
      </c>
      <c r="C5" s="7" t="s">
        <v>61</v>
      </c>
      <c r="D5" s="2" t="s">
        <v>26</v>
      </c>
      <c r="E5" s="8">
        <v>45042</v>
      </c>
      <c r="F5" s="33">
        <v>105864</v>
      </c>
      <c r="G5" s="168">
        <v>0</v>
      </c>
      <c r="H5" s="75">
        <f t="shared" si="0"/>
        <v>105864</v>
      </c>
      <c r="I5" s="85" t="s">
        <v>249</v>
      </c>
      <c r="J5" s="103" t="s">
        <v>189</v>
      </c>
      <c r="K5" s="148" t="s">
        <v>15</v>
      </c>
      <c r="L5" s="48"/>
      <c r="M5" s="48"/>
      <c r="N5" s="48"/>
    </row>
    <row r="6" spans="1:14" ht="105" x14ac:dyDescent="0.25">
      <c r="A6" s="22" t="s">
        <v>250</v>
      </c>
      <c r="B6" s="38" t="s">
        <v>251</v>
      </c>
      <c r="C6" s="86" t="s">
        <v>252</v>
      </c>
      <c r="D6" s="22" t="s">
        <v>14</v>
      </c>
      <c r="E6" s="50">
        <v>45044</v>
      </c>
      <c r="F6" s="155">
        <v>0</v>
      </c>
      <c r="G6" s="174">
        <v>0</v>
      </c>
      <c r="H6" s="172">
        <f t="shared" si="0"/>
        <v>0</v>
      </c>
      <c r="I6" s="145" t="s">
        <v>253</v>
      </c>
      <c r="J6" s="2" t="s">
        <v>254</v>
      </c>
      <c r="K6" s="60" t="s">
        <v>218</v>
      </c>
      <c r="L6" s="48"/>
      <c r="M6" s="48"/>
      <c r="N6" s="48"/>
    </row>
    <row r="7" spans="1:14" ht="45" x14ac:dyDescent="0.25">
      <c r="A7" s="2" t="s">
        <v>102</v>
      </c>
      <c r="B7" s="5" t="s">
        <v>255</v>
      </c>
      <c r="C7" s="5" t="s">
        <v>118</v>
      </c>
      <c r="D7" s="2" t="s">
        <v>58</v>
      </c>
      <c r="E7" s="93">
        <v>45047</v>
      </c>
      <c r="F7" s="33">
        <v>10000</v>
      </c>
      <c r="G7" s="33">
        <v>16500</v>
      </c>
      <c r="H7" s="33">
        <f t="shared" si="0"/>
        <v>26500</v>
      </c>
      <c r="I7" s="144" t="s">
        <v>256</v>
      </c>
      <c r="J7" s="144" t="s">
        <v>23</v>
      </c>
      <c r="K7" s="7" t="s">
        <v>15</v>
      </c>
      <c r="L7" s="48"/>
      <c r="M7" s="48"/>
      <c r="N7" s="48"/>
    </row>
    <row r="8" spans="1:14" ht="120" x14ac:dyDescent="0.25">
      <c r="A8" s="22" t="s">
        <v>11</v>
      </c>
      <c r="B8" s="39" t="s">
        <v>257</v>
      </c>
      <c r="C8" s="80" t="s">
        <v>258</v>
      </c>
      <c r="D8" s="80" t="s">
        <v>14</v>
      </c>
      <c r="E8" s="50">
        <v>45057</v>
      </c>
      <c r="F8" s="175">
        <v>177851.25</v>
      </c>
      <c r="G8" s="176">
        <v>59283.75</v>
      </c>
      <c r="H8" s="156">
        <v>237135</v>
      </c>
      <c r="I8" s="143" t="s">
        <v>259</v>
      </c>
      <c r="J8" s="143" t="s">
        <v>189</v>
      </c>
      <c r="K8" s="22" t="s">
        <v>260</v>
      </c>
      <c r="L8" s="48"/>
      <c r="M8" s="48"/>
      <c r="N8" s="48"/>
    </row>
    <row r="9" spans="1:14" ht="45" x14ac:dyDescent="0.25">
      <c r="A9" s="22" t="s">
        <v>11</v>
      </c>
      <c r="B9" s="39" t="s">
        <v>261</v>
      </c>
      <c r="C9" s="80" t="s">
        <v>262</v>
      </c>
      <c r="D9" s="80" t="s">
        <v>26</v>
      </c>
      <c r="E9" s="50">
        <v>45078</v>
      </c>
      <c r="F9" s="175">
        <v>100000</v>
      </c>
      <c r="G9" s="176">
        <v>0</v>
      </c>
      <c r="H9" s="156">
        <f>F9+G9</f>
        <v>100000</v>
      </c>
      <c r="I9" s="143" t="s">
        <v>263</v>
      </c>
      <c r="J9" s="143" t="s">
        <v>189</v>
      </c>
      <c r="K9" s="22" t="s">
        <v>15</v>
      </c>
      <c r="L9" s="48"/>
      <c r="M9" s="48"/>
      <c r="N9" s="48"/>
    </row>
    <row r="10" spans="1:14" ht="30" x14ac:dyDescent="0.25">
      <c r="A10" s="92" t="s">
        <v>11</v>
      </c>
      <c r="B10" s="142" t="s">
        <v>264</v>
      </c>
      <c r="C10" s="92" t="s">
        <v>265</v>
      </c>
      <c r="D10" s="92" t="s">
        <v>14</v>
      </c>
      <c r="E10" s="100">
        <v>45089</v>
      </c>
      <c r="F10" s="166">
        <v>300000</v>
      </c>
      <c r="G10" s="166">
        <v>0</v>
      </c>
      <c r="H10" s="166">
        <f>F10+G10</f>
        <v>300000</v>
      </c>
      <c r="I10" s="101" t="s">
        <v>266</v>
      </c>
      <c r="J10" s="147" t="s">
        <v>189</v>
      </c>
      <c r="K10" s="92" t="s">
        <v>260</v>
      </c>
      <c r="L10" s="48"/>
      <c r="M10" s="48"/>
      <c r="N10" s="48"/>
    </row>
    <row r="11" spans="1:14" ht="45" x14ac:dyDescent="0.25">
      <c r="A11" s="22" t="s">
        <v>18</v>
      </c>
      <c r="B11" s="142" t="s">
        <v>267</v>
      </c>
      <c r="C11" s="92" t="s">
        <v>268</v>
      </c>
      <c r="D11" s="22" t="s">
        <v>26</v>
      </c>
      <c r="E11" s="50">
        <v>45092</v>
      </c>
      <c r="F11" s="156">
        <v>5000</v>
      </c>
      <c r="G11" s="156">
        <v>1250</v>
      </c>
      <c r="H11" s="156">
        <v>6250</v>
      </c>
      <c r="I11" s="142" t="s">
        <v>269</v>
      </c>
      <c r="J11" s="22" t="s">
        <v>23</v>
      </c>
      <c r="K11" s="22" t="s">
        <v>260</v>
      </c>
      <c r="L11" s="48"/>
      <c r="M11" s="48"/>
      <c r="N11" s="48"/>
    </row>
    <row r="12" spans="1:14" ht="45" x14ac:dyDescent="0.25">
      <c r="A12" s="52" t="s">
        <v>65</v>
      </c>
      <c r="B12" s="51" t="s">
        <v>233</v>
      </c>
      <c r="C12" s="22" t="s">
        <v>29</v>
      </c>
      <c r="D12" s="60" t="s">
        <v>200</v>
      </c>
      <c r="E12" s="50">
        <v>45092</v>
      </c>
      <c r="F12" s="177">
        <v>3421400</v>
      </c>
      <c r="G12" s="156">
        <v>855350</v>
      </c>
      <c r="H12" s="172">
        <f>F12+G12</f>
        <v>4276750</v>
      </c>
      <c r="I12" s="38" t="s">
        <v>270</v>
      </c>
      <c r="J12" s="146" t="s">
        <v>69</v>
      </c>
      <c r="K12" s="22" t="s">
        <v>260</v>
      </c>
    </row>
    <row r="13" spans="1:14" x14ac:dyDescent="0.25">
      <c r="A13" s="22" t="s">
        <v>18</v>
      </c>
      <c r="B13" s="184" t="s">
        <v>271</v>
      </c>
      <c r="C13" s="22" t="s">
        <v>272</v>
      </c>
      <c r="D13" s="22" t="s">
        <v>273</v>
      </c>
      <c r="E13" s="22" t="s">
        <v>238</v>
      </c>
      <c r="F13" s="156">
        <v>2000</v>
      </c>
      <c r="G13" s="156">
        <v>0</v>
      </c>
      <c r="H13" s="156">
        <f>F13+G13</f>
        <v>2000</v>
      </c>
      <c r="I13" s="52" t="s">
        <v>274</v>
      </c>
      <c r="J13" s="22" t="s">
        <v>23</v>
      </c>
      <c r="K13" s="60" t="s">
        <v>15</v>
      </c>
    </row>
    <row r="15" spans="1:14" x14ac:dyDescent="0.25">
      <c r="A15" s="67" t="s">
        <v>275</v>
      </c>
      <c r="B15" s="96"/>
      <c r="C15" s="95"/>
      <c r="D15" s="95"/>
      <c r="E15" s="95"/>
      <c r="F15" s="97"/>
      <c r="G15" s="95"/>
      <c r="H15" s="97"/>
      <c r="I15" s="98"/>
      <c r="J15" s="48"/>
      <c r="K15" s="95"/>
      <c r="L15" s="48"/>
      <c r="M15" s="48"/>
      <c r="N15" s="48"/>
    </row>
    <row r="16" spans="1:14" x14ac:dyDescent="0.25">
      <c r="A16" s="48"/>
      <c r="B16" s="48"/>
      <c r="C16" s="48"/>
      <c r="D16" s="48"/>
      <c r="E16" s="48"/>
      <c r="F16" s="48"/>
      <c r="G16" s="48"/>
      <c r="H16" s="48"/>
      <c r="I16" s="48"/>
      <c r="J16" s="48"/>
      <c r="K16" s="48"/>
      <c r="L16" s="48"/>
      <c r="M16" s="48"/>
      <c r="N16" s="48"/>
    </row>
    <row r="17" spans="2:7" x14ac:dyDescent="0.25">
      <c r="B17" s="67"/>
      <c r="C17" s="68"/>
      <c r="E17" s="149" t="s">
        <v>183</v>
      </c>
      <c r="F17" s="153">
        <f>SUM(F2:F13)</f>
        <v>4199483.25</v>
      </c>
      <c r="G17" s="154">
        <f>SUM(G2:G13)</f>
        <v>939383.75</v>
      </c>
    </row>
  </sheetData>
  <autoFilter ref="A1:K10" xr:uid="{AA3745FE-EFD8-465C-B007-D74912E32E32}">
    <sortState xmlns:xlrd2="http://schemas.microsoft.com/office/spreadsheetml/2017/richdata2" ref="A2:K14">
      <sortCondition ref="E1:E10"/>
    </sortState>
  </autoFilter>
  <dataValidations count="9">
    <dataValidation type="list" allowBlank="1" showInputMessage="1" showErrorMessage="1" sqref="A2 A4:A10" xr:uid="{5731B62E-AEDF-4FA2-8645-59476EA13818}">
      <formula1>"Economic Development, Public Works, Police, Fire, Housing, Community Development, CPRD, CCO, CAO, CMO"</formula1>
    </dataValidation>
    <dataValidation type="list" allowBlank="1" showInputMessage="1" showErrorMessage="1" sqref="J2:J12 J15" xr:uid="{E5419D88-FDF5-4782-A6AF-001B4FBA9AA1}">
      <formula1>"Business Growth, Community Vitality, High Performance Government, Housing for All, Quality of Life, Safe and Secure Communities, Infrastructure and Mobility"</formula1>
    </dataValidation>
    <dataValidation type="list" allowBlank="1" showInputMessage="1" showErrorMessage="1" sqref="K2 K4:K11 K15" xr:uid="{73A687A5-FA58-4239-8D8D-50260ADB885D}">
      <formula1>"Yes, No, Waiting for Notice of Award"</formula1>
    </dataValidation>
    <dataValidation type="list" allowBlank="1" showInputMessage="1" showErrorMessage="1" sqref="K3 K12:K13" xr:uid="{39D0CFE3-6B9F-42FB-8C1E-1688B38FAEB9}">
      <formula1>"Yes, No,Waiting on Award"</formula1>
    </dataValidation>
    <dataValidation type="list" allowBlank="1" showInputMessage="1" showErrorMessage="1" sqref="A3 A13" xr:uid="{BE71A21E-9BD5-416E-AAA0-1AD9334EC1B4}">
      <formula1>"Economic Development,Transit, Community Development, GURA, Fire, Police, CPRD, Housing, Water/Sewer, Public Works"</formula1>
    </dataValidation>
    <dataValidation allowBlank="1" showInputMessage="1" showErrorMessage="1" sqref="C3 C12:C13" xr:uid="{B8320AB4-EA33-4851-BF4D-D5E12C76614E}"/>
    <dataValidation type="list" allowBlank="1" showInputMessage="1" showErrorMessage="1" sqref="D3 D12:D13" xr:uid="{E6BDA2A9-DE09-421F-BB3D-3F6A7D0D343B}">
      <formula1>"Federal, State, State and Federal, Private, State Pass Thru, Other"</formula1>
    </dataValidation>
    <dataValidation type="list" allowBlank="1" showInputMessage="1" showErrorMessage="1" sqref="A12" xr:uid="{4BF21DC9-3A2D-4AA3-AB4D-44D3AA3A98BF}">
      <formula1>"C&amp;E,Economic Development,Transit, Community Development, GURA, Fire, Police, CPRD, Housing, Water/Sewer, Public Works"</formula1>
    </dataValidation>
    <dataValidation type="list" allowBlank="1" showInputMessage="1" showErrorMessage="1" sqref="J13" xr:uid="{A2BA8349-2DF6-44E1-8389-A14100B903A2}">
      <formula1>"Business Growth, Community Vitality, High Performance Government, Housing for All, Infrastructure and Mobility, Quality of Life, Safe and Secure Communities"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1FB4A-1761-4910-84D9-659922C62D4D}">
  <dimension ref="A1:O11"/>
  <sheetViews>
    <sheetView workbookViewId="0">
      <selection activeCell="B6" sqref="B6"/>
    </sheetView>
  </sheetViews>
  <sheetFormatPr defaultRowHeight="15" x14ac:dyDescent="0.25"/>
  <cols>
    <col min="1" max="1" width="22.42578125" bestFit="1" customWidth="1"/>
    <col min="2" max="2" width="59.42578125" bestFit="1" customWidth="1"/>
    <col min="3" max="3" width="33.5703125" bestFit="1" customWidth="1"/>
    <col min="4" max="4" width="16.5703125" bestFit="1" customWidth="1"/>
    <col min="5" max="5" width="19.85546875" bestFit="1" customWidth="1"/>
    <col min="6" max="6" width="14.7109375" bestFit="1" customWidth="1"/>
    <col min="7" max="7" width="13" bestFit="1" customWidth="1"/>
    <col min="8" max="8" width="16.5703125" bestFit="1" customWidth="1"/>
    <col min="9" max="9" width="58.140625" customWidth="1"/>
    <col min="10" max="10" width="27.5703125" bestFit="1" customWidth="1"/>
    <col min="11" max="11" width="26.140625" bestFit="1" customWidth="1"/>
  </cols>
  <sheetData>
    <row r="1" spans="1:15" x14ac:dyDescent="0.25">
      <c r="A1" s="46" t="s">
        <v>1</v>
      </c>
      <c r="B1" s="46" t="s">
        <v>2</v>
      </c>
      <c r="C1" s="46" t="s">
        <v>3</v>
      </c>
      <c r="D1" s="46" t="s">
        <v>4</v>
      </c>
      <c r="E1" s="46" t="s">
        <v>243</v>
      </c>
      <c r="F1" s="46" t="s">
        <v>185</v>
      </c>
      <c r="G1" s="46" t="s">
        <v>7</v>
      </c>
      <c r="H1" s="46" t="s">
        <v>8</v>
      </c>
      <c r="I1" s="47" t="s">
        <v>9</v>
      </c>
      <c r="J1" s="47" t="s">
        <v>10</v>
      </c>
      <c r="K1" s="46" t="s">
        <v>5</v>
      </c>
      <c r="L1" s="48"/>
      <c r="M1" s="49" t="s">
        <v>276</v>
      </c>
      <c r="N1" s="48"/>
    </row>
    <row r="2" spans="1:15" ht="165" x14ac:dyDescent="0.25">
      <c r="A2" s="91" t="s">
        <v>42</v>
      </c>
      <c r="B2" s="141" t="s">
        <v>277</v>
      </c>
      <c r="C2" s="91" t="s">
        <v>278</v>
      </c>
      <c r="D2" s="91" t="s">
        <v>14</v>
      </c>
      <c r="E2" s="91" t="s">
        <v>238</v>
      </c>
      <c r="F2" s="160">
        <v>158860</v>
      </c>
      <c r="G2" s="160" t="s">
        <v>279</v>
      </c>
      <c r="H2" s="160">
        <v>158860</v>
      </c>
      <c r="I2" s="120" t="s">
        <v>280</v>
      </c>
      <c r="J2" s="22" t="s">
        <v>189</v>
      </c>
      <c r="K2" s="99" t="s">
        <v>193</v>
      </c>
      <c r="N2" s="48"/>
      <c r="O2" s="48"/>
    </row>
    <row r="3" spans="1:15" ht="15" customHeight="1" x14ac:dyDescent="0.25">
      <c r="A3" s="22"/>
      <c r="B3" s="53"/>
      <c r="C3" s="54"/>
      <c r="D3" s="54"/>
      <c r="E3" s="50"/>
      <c r="F3" s="55"/>
      <c r="G3" s="56"/>
      <c r="H3" s="23"/>
      <c r="I3" s="57"/>
      <c r="J3" s="57"/>
      <c r="K3" s="22"/>
      <c r="L3" s="48"/>
      <c r="M3" s="48"/>
      <c r="N3" s="48"/>
    </row>
    <row r="4" spans="1:15" x14ac:dyDescent="0.25">
      <c r="A4" s="22"/>
      <c r="B4" s="22"/>
      <c r="C4" s="22"/>
      <c r="D4" s="22"/>
      <c r="E4" s="50"/>
      <c r="F4" s="69"/>
      <c r="G4" s="69"/>
      <c r="H4" s="58"/>
      <c r="I4" s="59"/>
      <c r="J4" s="10"/>
      <c r="K4" s="60"/>
      <c r="L4" s="48"/>
      <c r="M4" s="48"/>
      <c r="N4" s="48"/>
    </row>
    <row r="5" spans="1:15" x14ac:dyDescent="0.25">
      <c r="A5" s="22"/>
      <c r="B5" s="22"/>
      <c r="C5" s="22"/>
      <c r="D5" s="22"/>
      <c r="E5" s="50"/>
      <c r="F5" s="23"/>
      <c r="G5" s="23"/>
      <c r="H5" s="23"/>
      <c r="I5" s="61"/>
      <c r="J5" s="61"/>
      <c r="K5" s="22"/>
      <c r="L5" s="48"/>
      <c r="M5" s="48"/>
      <c r="N5" s="48"/>
    </row>
    <row r="6" spans="1:15" x14ac:dyDescent="0.25">
      <c r="A6" s="22"/>
      <c r="B6" s="22"/>
      <c r="C6" s="22"/>
      <c r="D6" s="22"/>
      <c r="E6" s="50"/>
      <c r="F6" s="23"/>
      <c r="G6" s="23"/>
      <c r="H6" s="23"/>
      <c r="I6" s="51"/>
      <c r="J6" s="52"/>
      <c r="K6" s="22"/>
      <c r="L6" s="48"/>
      <c r="M6" s="48"/>
      <c r="N6" s="48"/>
    </row>
    <row r="7" spans="1:15" x14ac:dyDescent="0.25">
      <c r="A7" s="22"/>
      <c r="B7" s="22"/>
      <c r="C7" s="22"/>
      <c r="D7" s="22"/>
      <c r="E7" s="50"/>
      <c r="F7" s="23"/>
      <c r="G7" s="23"/>
      <c r="H7" s="23"/>
      <c r="I7" s="51"/>
      <c r="J7" s="52"/>
      <c r="K7" s="22"/>
      <c r="L7" s="48"/>
      <c r="M7" s="48"/>
      <c r="N7" s="48"/>
    </row>
    <row r="8" spans="1:15" x14ac:dyDescent="0.25">
      <c r="A8" s="22"/>
      <c r="B8" s="22"/>
      <c r="C8" s="22"/>
      <c r="D8" s="22"/>
      <c r="E8" s="22"/>
      <c r="F8" s="23"/>
      <c r="G8" s="23"/>
      <c r="H8" s="23"/>
      <c r="I8" s="52"/>
      <c r="J8" s="52"/>
      <c r="K8" s="22"/>
      <c r="L8" s="48"/>
      <c r="M8" s="48"/>
      <c r="N8" s="48"/>
    </row>
    <row r="9" spans="1:15" x14ac:dyDescent="0.25">
      <c r="A9" s="22"/>
      <c r="B9" s="22"/>
      <c r="C9" s="22"/>
      <c r="D9" s="22"/>
      <c r="E9" s="22"/>
      <c r="F9" s="23"/>
      <c r="G9" s="23"/>
      <c r="H9" s="23"/>
      <c r="I9" s="52"/>
      <c r="J9" s="52"/>
      <c r="K9" s="22"/>
      <c r="L9" s="48"/>
      <c r="M9" s="48"/>
      <c r="N9" s="48"/>
    </row>
    <row r="10" spans="1:15" x14ac:dyDescent="0.25">
      <c r="A10" s="48"/>
      <c r="B10" s="48"/>
      <c r="C10" s="48"/>
      <c r="D10" s="48"/>
      <c r="E10" s="48"/>
      <c r="F10" s="48"/>
      <c r="G10" s="48"/>
      <c r="H10" s="48"/>
      <c r="I10" s="48"/>
      <c r="J10" s="48"/>
      <c r="K10" s="48"/>
      <c r="L10" s="48"/>
      <c r="M10" s="48"/>
      <c r="N10" s="48"/>
    </row>
    <row r="11" spans="1:15" x14ac:dyDescent="0.25">
      <c r="A11" s="67"/>
      <c r="B11" s="67"/>
      <c r="C11" s="68"/>
      <c r="E11" s="62"/>
      <c r="F11" s="63"/>
      <c r="G11" s="64"/>
    </row>
  </sheetData>
  <dataValidations count="4">
    <dataValidation type="list" allowBlank="1" showInputMessage="1" showErrorMessage="1" sqref="J3:J9" xr:uid="{DE277476-B120-4E61-9398-407BED390599}">
      <formula1>"Business Growth, Community Vitality, High Performance Government, Housing for All, Quality of Life, Safe and Secure Communities, Infrastructure and Mobility"</formula1>
    </dataValidation>
    <dataValidation type="list" allowBlank="1" showInputMessage="1" showErrorMessage="1" sqref="J2" xr:uid="{A2BA8349-2DF6-44E1-8389-A14100B903A2}">
      <formula1>"Business Growth, Community Vitality, High Performance Government, Housing for All, Infrastructure and Mobility, Quality of Life, Safe and Secure Communities"</formula1>
    </dataValidation>
    <dataValidation type="list" allowBlank="1" showInputMessage="1" showErrorMessage="1" sqref="K2:K9" xr:uid="{DC5C0C13-1355-4293-8779-CF67E2F9D5F0}">
      <formula1>"Yes, No, Waiting for Notice of Award"</formula1>
    </dataValidation>
    <dataValidation type="list" allowBlank="1" showInputMessage="1" showErrorMessage="1" sqref="A2:A9" xr:uid="{6DAF0AC2-83D1-455F-975B-7A51FBAE8DCC}">
      <formula1>"Economic Development, Public Works, Police, Fire, Housing, Community Development, CPRD, CCO, CAO, CMO"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C303D-98C4-400E-A499-40B78B6A4C7E}">
  <dimension ref="A1:N11"/>
  <sheetViews>
    <sheetView workbookViewId="0">
      <selection activeCell="B14" sqref="B14"/>
    </sheetView>
  </sheetViews>
  <sheetFormatPr defaultRowHeight="15" x14ac:dyDescent="0.25"/>
  <cols>
    <col min="1" max="1" width="22.42578125" bestFit="1" customWidth="1"/>
    <col min="2" max="2" width="59.42578125" bestFit="1" customWidth="1"/>
    <col min="3" max="3" width="33.5703125" bestFit="1" customWidth="1"/>
    <col min="4" max="4" width="16.5703125" bestFit="1" customWidth="1"/>
    <col min="5" max="5" width="19.85546875" bestFit="1" customWidth="1"/>
    <col min="6" max="6" width="14.7109375" bestFit="1" customWidth="1"/>
    <col min="7" max="7" width="13" bestFit="1" customWidth="1"/>
    <col min="8" max="8" width="16.5703125" bestFit="1" customWidth="1"/>
    <col min="9" max="9" width="58.140625" customWidth="1"/>
    <col min="10" max="10" width="27.5703125" bestFit="1" customWidth="1"/>
    <col min="11" max="11" width="26.140625" bestFit="1" customWidth="1"/>
  </cols>
  <sheetData>
    <row r="1" spans="1:14" x14ac:dyDescent="0.25">
      <c r="A1" s="46" t="s">
        <v>1</v>
      </c>
      <c r="B1" s="46" t="s">
        <v>2</v>
      </c>
      <c r="C1" s="46" t="s">
        <v>3</v>
      </c>
      <c r="D1" s="46" t="s">
        <v>4</v>
      </c>
      <c r="E1" s="46" t="s">
        <v>243</v>
      </c>
      <c r="F1" s="46" t="s">
        <v>185</v>
      </c>
      <c r="G1" s="46" t="s">
        <v>7</v>
      </c>
      <c r="H1" s="46" t="s">
        <v>8</v>
      </c>
      <c r="I1" s="47" t="s">
        <v>9</v>
      </c>
      <c r="J1" s="47" t="s">
        <v>10</v>
      </c>
      <c r="K1" s="46" t="s">
        <v>5</v>
      </c>
      <c r="L1" s="48"/>
      <c r="M1" s="49" t="s">
        <v>281</v>
      </c>
      <c r="N1" s="48"/>
    </row>
    <row r="2" spans="1:14" x14ac:dyDescent="0.25">
      <c r="A2" s="22"/>
      <c r="B2" s="22"/>
      <c r="C2" s="22"/>
      <c r="D2" s="22"/>
      <c r="E2" s="50"/>
      <c r="F2" s="23"/>
      <c r="G2" s="23"/>
      <c r="H2" s="23"/>
      <c r="I2" s="51"/>
      <c r="J2" s="52"/>
      <c r="K2" s="22"/>
      <c r="L2" s="48"/>
      <c r="M2" s="48"/>
      <c r="N2" s="48"/>
    </row>
    <row r="3" spans="1:14" ht="15" customHeight="1" x14ac:dyDescent="0.25">
      <c r="A3" s="22"/>
      <c r="B3" s="53"/>
      <c r="C3" s="54"/>
      <c r="D3" s="54"/>
      <c r="E3" s="50"/>
      <c r="F3" s="55"/>
      <c r="G3" s="56"/>
      <c r="H3" s="23"/>
      <c r="I3" s="57"/>
      <c r="J3" s="57"/>
      <c r="K3" s="22"/>
      <c r="L3" s="48"/>
      <c r="M3" s="48"/>
      <c r="N3" s="48"/>
    </row>
    <row r="4" spans="1:14" x14ac:dyDescent="0.25">
      <c r="A4" s="22"/>
      <c r="B4" s="22"/>
      <c r="C4" s="22"/>
      <c r="D4" s="22"/>
      <c r="E4" s="50"/>
      <c r="F4" s="69"/>
      <c r="G4" s="69"/>
      <c r="H4" s="58"/>
      <c r="I4" s="59"/>
      <c r="J4" s="10"/>
      <c r="K4" s="60"/>
      <c r="L4" s="48"/>
      <c r="M4" s="48"/>
      <c r="N4" s="48"/>
    </row>
    <row r="5" spans="1:14" x14ac:dyDescent="0.25">
      <c r="A5" s="22"/>
      <c r="B5" s="22"/>
      <c r="C5" s="22"/>
      <c r="D5" s="22"/>
      <c r="E5" s="50"/>
      <c r="F5" s="23"/>
      <c r="G5" s="23"/>
      <c r="H5" s="23"/>
      <c r="I5" s="61"/>
      <c r="J5" s="61"/>
      <c r="K5" s="22"/>
      <c r="L5" s="48"/>
      <c r="M5" s="48"/>
      <c r="N5" s="48"/>
    </row>
    <row r="6" spans="1:14" x14ac:dyDescent="0.25">
      <c r="A6" s="22"/>
      <c r="B6" s="22"/>
      <c r="C6" s="22"/>
      <c r="D6" s="22"/>
      <c r="E6" s="50"/>
      <c r="F6" s="23"/>
      <c r="G6" s="23"/>
      <c r="H6" s="23"/>
      <c r="I6" s="51"/>
      <c r="J6" s="52"/>
      <c r="K6" s="22"/>
      <c r="L6" s="48"/>
      <c r="M6" s="48"/>
      <c r="N6" s="48"/>
    </row>
    <row r="7" spans="1:14" x14ac:dyDescent="0.25">
      <c r="A7" s="22"/>
      <c r="B7" s="22"/>
      <c r="C7" s="22"/>
      <c r="D7" s="22"/>
      <c r="E7" s="50"/>
      <c r="F7" s="23"/>
      <c r="G7" s="23"/>
      <c r="H7" s="23"/>
      <c r="I7" s="51"/>
      <c r="J7" s="52"/>
      <c r="K7" s="22"/>
      <c r="L7" s="48"/>
      <c r="M7" s="48"/>
      <c r="N7" s="48"/>
    </row>
    <row r="8" spans="1:14" x14ac:dyDescent="0.25">
      <c r="A8" s="22"/>
      <c r="B8" s="22"/>
      <c r="C8" s="22"/>
      <c r="D8" s="22"/>
      <c r="E8" s="22"/>
      <c r="F8" s="23"/>
      <c r="G8" s="23"/>
      <c r="H8" s="23"/>
      <c r="I8" s="52"/>
      <c r="J8" s="52"/>
      <c r="K8" s="22"/>
      <c r="L8" s="48"/>
      <c r="M8" s="48"/>
      <c r="N8" s="48"/>
    </row>
    <row r="9" spans="1:14" x14ac:dyDescent="0.25">
      <c r="A9" s="22"/>
      <c r="B9" s="22"/>
      <c r="C9" s="22"/>
      <c r="D9" s="22"/>
      <c r="E9" s="22"/>
      <c r="F9" s="23"/>
      <c r="G9" s="23"/>
      <c r="H9" s="23"/>
      <c r="I9" s="52"/>
      <c r="J9" s="52"/>
      <c r="K9" s="22"/>
      <c r="L9" s="48"/>
      <c r="M9" s="48"/>
      <c r="N9" s="48"/>
    </row>
    <row r="10" spans="1:14" x14ac:dyDescent="0.25">
      <c r="A10" s="48"/>
      <c r="B10" s="48"/>
      <c r="C10" s="48"/>
      <c r="D10" s="48"/>
      <c r="E10" s="48"/>
      <c r="F10" s="48"/>
      <c r="G10" s="48"/>
      <c r="H10" s="48"/>
      <c r="I10" s="48"/>
      <c r="J10" s="48"/>
      <c r="K10" s="48"/>
      <c r="L10" s="48"/>
      <c r="M10" s="48"/>
      <c r="N10" s="48"/>
    </row>
    <row r="11" spans="1:14" x14ac:dyDescent="0.25">
      <c r="A11" s="67"/>
      <c r="B11" s="67"/>
      <c r="C11" s="68"/>
      <c r="E11" s="62"/>
      <c r="F11" s="63"/>
      <c r="G11" s="64"/>
    </row>
  </sheetData>
  <dataValidations count="3">
    <dataValidation type="list" allowBlank="1" showInputMessage="1" showErrorMessage="1" sqref="A2:A9" xr:uid="{8BB18F9E-D461-403A-BFE2-59BC6EE1A576}">
      <formula1>"Economic Development, Public Works, Police, Fire, Housing, Community Development, CPRD, CCO, CAO, CMO"</formula1>
    </dataValidation>
    <dataValidation type="list" allowBlank="1" showInputMessage="1" showErrorMessage="1" sqref="J2:J9" xr:uid="{DEF7FA21-34D7-4BB3-9DAE-4E3BC15C7644}">
      <formula1>"Business Growth, Community Vitality, High Performance Government, Housing for All, Quality of Life, Safe and Secure Communities, Infrastructure and Mobility"</formula1>
    </dataValidation>
    <dataValidation type="list" allowBlank="1" showInputMessage="1" showErrorMessage="1" sqref="K2:K9" xr:uid="{5E67D5FB-E52A-438F-93B0-5ECA4FA7F746}">
      <formula1>"Yes, No, Waiting for Notice of Award"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CMO Report Award Summary </vt:lpstr>
      <vt:lpstr>Q1 Grant Applications &amp; Awards</vt:lpstr>
      <vt:lpstr>Q2 Grant Applications &amp; Awards</vt:lpstr>
      <vt:lpstr>Q3 Grant Applications &amp; Awards</vt:lpstr>
      <vt:lpstr>Q4 Grant Applications &amp; Awards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Ashley Weesner</cp:lastModifiedBy>
  <cp:revision/>
  <cp:lastPrinted>2023-07-27T20:38:10Z</cp:lastPrinted>
  <dcterms:created xsi:type="dcterms:W3CDTF">2023-04-27T17:13:53Z</dcterms:created>
  <dcterms:modified xsi:type="dcterms:W3CDTF">2023-07-27T20:39:37Z</dcterms:modified>
  <cp:category/>
  <cp:contentStatus/>
</cp:coreProperties>
</file>